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2600" windowHeight="11760" tabRatio="754" activeTab="0"/>
  </bookViews>
  <sheets>
    <sheet name="КСС" sheetId="1" r:id="rId1"/>
  </sheets>
  <definedNames/>
  <calcPr fullCalcOnLoad="1"/>
</workbook>
</file>

<file path=xl/sharedStrings.xml><?xml version="1.0" encoding="utf-8"?>
<sst xmlns="http://schemas.openxmlformats.org/spreadsheetml/2006/main" count="548" uniqueCount="324">
  <si>
    <t>Обект:</t>
  </si>
  <si>
    <t>Възложител:</t>
  </si>
  <si>
    <t>No по ред</t>
  </si>
  <si>
    <t>Дейности</t>
  </si>
  <si>
    <t>Ед. мярка</t>
  </si>
  <si>
    <t>Количество
общо за сградата</t>
  </si>
  <si>
    <t>Ед. цена в лв. (без ДДС)</t>
  </si>
  <si>
    <t>Обща цена в лв. (без ДДС)</t>
  </si>
  <si>
    <t>1.</t>
  </si>
  <si>
    <t>Енергоспестяващи мерки 1</t>
  </si>
  <si>
    <t>1.1</t>
  </si>
  <si>
    <t>m²</t>
  </si>
  <si>
    <t>1.2</t>
  </si>
  <si>
    <t>1.3</t>
  </si>
  <si>
    <t>1.4</t>
  </si>
  <si>
    <t>1.5</t>
  </si>
  <si>
    <t>1.6</t>
  </si>
  <si>
    <t>m'</t>
  </si>
  <si>
    <t>бр.</t>
  </si>
  <si>
    <t>Почистване, натоварване на камион и извозване на строителни отпадъци на 10 kм</t>
  </si>
  <si>
    <t>m³</t>
  </si>
  <si>
    <t>Подмяна на външна дограма</t>
  </si>
  <si>
    <t>Енергоспестяващи мерки 2</t>
  </si>
  <si>
    <t>3.1</t>
  </si>
  <si>
    <t>Съпътстващи строително-монтажни работи, свързани с топлинното изолиране на покрива</t>
  </si>
  <si>
    <t>Почистване, натоварване на камион и извозване на строителни отпадъци на 20 kм</t>
  </si>
  <si>
    <t>ЧАСТ АРХИТЕКТУРА</t>
  </si>
  <si>
    <t>Вътрешно обръщане на дограма (вкл. вароцим. замазка, гипсова шпакловка, ъгъл с мрежа и т.н. без финишен слой)</t>
  </si>
  <si>
    <t>Доставка и монтаж на PVC дограма с двоен стъклопакет, с едно ниско емисионно външно стъкло, с коефициент на топлопреминаване &lt;1.40 W/m2К, петкамерна, с 1/3 отваряемост - по спесификация</t>
  </si>
  <si>
    <t>2.</t>
  </si>
  <si>
    <t>2.1</t>
  </si>
  <si>
    <t>2.2</t>
  </si>
  <si>
    <t>2.3</t>
  </si>
  <si>
    <t>2.4</t>
  </si>
  <si>
    <t>2.5</t>
  </si>
  <si>
    <t>2.6</t>
  </si>
  <si>
    <t>ЧАСТ ВиК</t>
  </si>
  <si>
    <t>ЧАСТ ЕЛЕКТРОИНСТАЛАЦИИ</t>
  </si>
  <si>
    <t>1.7</t>
  </si>
  <si>
    <t>Товарене и извозване на дограма склад</t>
  </si>
  <si>
    <t>3.2</t>
  </si>
  <si>
    <t>3.3</t>
  </si>
  <si>
    <t>3.4</t>
  </si>
  <si>
    <t>ОБЩИНА СВИЛЕНГРАД</t>
  </si>
  <si>
    <t>Демонтаж на съществуваща дървена и метална дограма</t>
  </si>
  <si>
    <t>Доставка и монтаж на алуминиева дограма с прекъснат термомост, с двоен стъклопакет, с едно ниско емисионно външно стъкло, с коефициент на топлопреминаване &lt;1.40 W/m2К, с  отваряемост - по спесификация</t>
  </si>
  <si>
    <t xml:space="preserve">Съпътстващи строително-монтажни работи, свързани с подмяната на дограма </t>
  </si>
  <si>
    <t>Топлинно изолиране на фасадни стени</t>
  </si>
  <si>
    <t>Доставка и монтаж на топлоизолационен материал EPS с дебелина 10 см и коеф. на топлопроводност λ=0,035 W/mK</t>
  </si>
  <si>
    <t>Доставка и полагане на дълбокопроникващ грунд преди монтаж на топлоизолационна система EPS, δ=10см по фасади</t>
  </si>
  <si>
    <t>Доставка и монтаж на топлоизолационен материал EPS с дебелина 3 см и коеф. на топлопроводност λ=0,035 W/mK около прозорци и врати</t>
  </si>
  <si>
    <t>Обрушване и изкърпване на външни фасадни стени (20 %)</t>
  </si>
  <si>
    <t>Доставка и полагане на предпазна мрежа</t>
  </si>
  <si>
    <t>Енергоспестяващи мерки 3</t>
  </si>
  <si>
    <t>3.</t>
  </si>
  <si>
    <t>Топлинно изолиране на покрива</t>
  </si>
  <si>
    <t>2.7</t>
  </si>
  <si>
    <t>2.8</t>
  </si>
  <si>
    <t>Съпътстващи строително-монтажни работи, свързани с топлинното изолиране на фасадните стени</t>
  </si>
  <si>
    <t>3.5</t>
  </si>
  <si>
    <t>3.6</t>
  </si>
  <si>
    <t>Монтаж и демонтаж на тръбно фасадно скеле</t>
  </si>
  <si>
    <t>Доставка и монтаж на водооткапващи профили по горен ръб прозорци</t>
  </si>
  <si>
    <t>2.9</t>
  </si>
  <si>
    <t>2.10</t>
  </si>
  <si>
    <t>2.11</t>
  </si>
  <si>
    <t>2.12</t>
  </si>
  <si>
    <t>Доставка и монтаж на шапки от поцинкована ламарина по комини и вентилационни отвори</t>
  </si>
  <si>
    <t>3.7</t>
  </si>
  <si>
    <t>3.8</t>
  </si>
  <si>
    <t>3.9</t>
  </si>
  <si>
    <t>Почистване на подпокривно пространство от филц и строителни отпадъци</t>
  </si>
  <si>
    <t>Направа на дъсчена основа по борд за закрепяне на последващи обшивки</t>
  </si>
  <si>
    <t>Доставка и полагане на дълбокопроникващ грунд преди монтаж на топлоизолационен материал EPS с дебелина 3 см и коеф. на топлопроводност λ=0,035 W/mK около прозорци и врати</t>
  </si>
  <si>
    <t>2.13</t>
  </si>
  <si>
    <t>Довършителни работи по монтаж на топлоизолационна система, включително дюбелиране, полиетиленова мрежа, шпакловка</t>
  </si>
  <si>
    <t>2.14</t>
  </si>
  <si>
    <t>ЧАСТ КОНСТРУКЦИИ</t>
  </si>
  <si>
    <t>ЧАСТ ОВК</t>
  </si>
  <si>
    <t>НАРОДНО ЧИТАЛИЩЕ „ВАСИЛ ЛЕВСКИ“,   гр. СВИЛЕНГРАД,  п.к. 6500, обл. Хасково, ул. "Хан Аспарух" № 19, кв. 19, п-л II</t>
  </si>
  <si>
    <t>1.8</t>
  </si>
  <si>
    <t xml:space="preserve">Трикратно боядисване вътрешно рамки врати и прозорци </t>
  </si>
  <si>
    <t>Доставка и полагане на дълбокопроникващ грунд преди монтаж на противопожарна изолация от минерални топлоизолационни плочи на вертикални ивици по фасади под спусъци на мълниезащита</t>
  </si>
  <si>
    <t xml:space="preserve">Доставка и полагане на минерални топлоизолационни плочи на вертикални ивици по фасади, съгласно предписания по част ПБ, с клас по реакция на огън А1, 100 mm и плътност минимално 100кг/м3 </t>
  </si>
  <si>
    <t>Доставка и полагане на топлоизолация по таванска плоча в подпокривно пространство с минерална вата с плътност минимум 80 kg / m3 и дебелина 12 см с коеф. на топлопроводност 0,037 W/mK, едностранно каширана с алуминиево фолио</t>
  </si>
  <si>
    <t>Доставка и полагане на топлоизолация вътрешно по таван с XPS 100 mm с коеф. на топлопроводност λ=0,030 W/mK, мрежа и шпакловка</t>
  </si>
  <si>
    <t>4.</t>
  </si>
  <si>
    <t>4.1</t>
  </si>
  <si>
    <t>4.2</t>
  </si>
  <si>
    <t>Енергоспестяващи мерки 4</t>
  </si>
  <si>
    <t>Топлинно изолиране на пода</t>
  </si>
  <si>
    <t>4.3</t>
  </si>
  <si>
    <t>4.4</t>
  </si>
  <si>
    <t>Доставка и монтаж на външна електрическа платформа за достъп на хора с увреждания</t>
  </si>
  <si>
    <t>Доставка и полагане на топлоизолация по стени цокъл с XPS 100 mm с коеф. на топлопроводност λ=0,032 W/mK, мрежа и шпакловка</t>
  </si>
  <si>
    <t>Доставка и полагане на дълбокопроникващ грунд  преди монтаж на топлоизолационна система  XPS 100 mm с коеф. на топлопроводност λ=0,032 W/mK</t>
  </si>
  <si>
    <t>Енергоспестяващи мерки 5</t>
  </si>
  <si>
    <t>Доставка и монтаж на VRF системи с директно изпарение за отопление на отделните помещения в сградата</t>
  </si>
  <si>
    <t>Доставка и монтаж на Инверторна климатична сплит система с дирекно изпарение на хладилния агент. Вътрешно тяло колонен тип Qохл.=7,0kW;Qот.=8,0kW;Pел.=2,2kW;220V. Тръбен път до 2м. Комплект с монтажни рамки и антивибрационни тампони. Клас А+</t>
  </si>
  <si>
    <t>Доставка и монтаж на Инверторна климатична сплит система с дирекно изпарение на хладилния агент. Вътрешно тяло за високостенен монтаж Qохл.=2,5kW;Qот.=3,4kW;Pел.=0,8kW;220V. Тръбен път до 2м. Комплект с монтажни рамки и антивибрационни тампони. Клас А+</t>
  </si>
  <si>
    <t>Доставка и монтаж на Външно тяло на инверторна климатична мулти сплит система.  Qохл.=12,5kW; Qот=13,5kW. Pел.=4,8kW;220V. Комплект с монтажни рамки и антивибрационни тампони. Клас А+</t>
  </si>
  <si>
    <t>Доставка и монтаж на Външно тяло на инверторна климатична мулти сплит система.  Qохл.=10,0kW; Qот=12,0kW. Pел.=4,0kW;220V. Комплект с монтажни рамки и антивибрационни тампони. Клас А+</t>
  </si>
  <si>
    <t>4.5</t>
  </si>
  <si>
    <t>Доставка и монтаж на Вътрешно тяло за високостенен монтаж към инверторна климатична мулти сплит система. Qохл.=3,5kW; Qот=4,5kW.</t>
  </si>
  <si>
    <t>4.6</t>
  </si>
  <si>
    <t>Доставка и монтаж на Вътрешно тяло за високостенен монтаж към инверторна климатична мулти сплит система. Qохл.=2,5kW; Qот=3,4kW.</t>
  </si>
  <si>
    <t>4.7</t>
  </si>
  <si>
    <t>Доставка и монтаж на Медна топлоизолирана тръба към мулти сплит система - Ø9,52mm</t>
  </si>
  <si>
    <t>м</t>
  </si>
  <si>
    <t>4.8</t>
  </si>
  <si>
    <t>Доставка и монтаж на Медна топлоизолирана тръба към мулти сплит система - Ø6,35mm</t>
  </si>
  <si>
    <t>Съпътстващи строително-монтажни работи, свързани с изграждане на отоплителните системи</t>
  </si>
  <si>
    <t>4.9</t>
  </si>
  <si>
    <t>Пробиване и възстановяване на отвори в стени, подове и тавани, включително доставка и монтаж на обсадни тръби за подове</t>
  </si>
  <si>
    <t>ВЕРТИКАЛЕН ПОДЕМНИК</t>
  </si>
  <si>
    <t>Демонтажни работи</t>
  </si>
  <si>
    <t>Демонтаж на тротоарни плочи</t>
  </si>
  <si>
    <r>
      <t>м</t>
    </r>
    <r>
      <rPr>
        <vertAlign val="superscript"/>
        <sz val="11"/>
        <color indexed="8"/>
        <rFont val="Calibri"/>
        <family val="2"/>
      </rPr>
      <t>2</t>
    </r>
  </si>
  <si>
    <t>Земни работи</t>
  </si>
  <si>
    <t>Изкоп с багер на транспорт</t>
  </si>
  <si>
    <r>
      <t>м</t>
    </r>
    <r>
      <rPr>
        <vertAlign val="superscript"/>
        <sz val="11"/>
        <color indexed="8"/>
        <rFont val="Calibri"/>
        <family val="2"/>
      </rPr>
      <t>3</t>
    </r>
  </si>
  <si>
    <t>Тънък изкоп за подравняване - ръчно</t>
  </si>
  <si>
    <t>Натоварване на изкопани земни маси на транспорт</t>
  </si>
  <si>
    <t>Извозване на земни маси на разтоварище</t>
  </si>
  <si>
    <t>Обратен насип с уплътняване на трошенокаменна фракция под настилка</t>
  </si>
  <si>
    <t>Кофражни работи</t>
  </si>
  <si>
    <t>Кофраж за основи и стени</t>
  </si>
  <si>
    <t>Бетонови работи</t>
  </si>
  <si>
    <t>Подложен бетон В15</t>
  </si>
  <si>
    <t>Бетон за основи, стени и настилка В20</t>
  </si>
  <si>
    <t>Армировъчни работи</t>
  </si>
  <si>
    <t xml:space="preserve">Армировка AI </t>
  </si>
  <si>
    <t>кг</t>
  </si>
  <si>
    <t xml:space="preserve">Армировка AIII </t>
  </si>
  <si>
    <t>Възстановителни работи</t>
  </si>
  <si>
    <t>Монтаж на тротоарни плочи</t>
  </si>
  <si>
    <t>ПОКРИВНА КОНСТРУКЦИЯ</t>
  </si>
  <si>
    <t>Демонтаж на керемиди</t>
  </si>
  <si>
    <t>Демонтаж на дъсчена обшивка</t>
  </si>
  <si>
    <t>Демонтаж на покривна конструкция</t>
  </si>
  <si>
    <t>Натоварване и извозване на строителни отпадъци</t>
  </si>
  <si>
    <t>Покрив</t>
  </si>
  <si>
    <t>Мерки за Пожаробезопастност</t>
  </si>
  <si>
    <t>Демонтаж, доставка и монтаж на сграден противопожарен кран ПКф2" комплект с шланг 20м и струйник</t>
  </si>
  <si>
    <t>Доставка и монтаж на AL подпрозоречни первази с широчина до 25 см, външни</t>
  </si>
  <si>
    <t>Доставка и монтаж на ъглови профили по ръбове фасади, прозорци и врати</t>
  </si>
  <si>
    <t>Доставка и направа на дървена конструкция</t>
  </si>
  <si>
    <t>Доставка и направа на дъсчена обшивка 2.5 см</t>
  </si>
  <si>
    <t>Демонтаж на олуци</t>
  </si>
  <si>
    <t>Демонтаж на водосточни тръби</t>
  </si>
  <si>
    <t>Доставка и монтаж на битумно-каучукова хидроизолация с течна гума</t>
  </si>
  <si>
    <t>Доставка и монтаж на двойна летвена обшивка</t>
  </si>
  <si>
    <t>Доставка и монтаж на олуци</t>
  </si>
  <si>
    <t>Доставка и монтаж на водосточни тръби</t>
  </si>
  <si>
    <t>Изкърпване на мазилка по комини</t>
  </si>
  <si>
    <t>3.10</t>
  </si>
  <si>
    <t>3.11</t>
  </si>
  <si>
    <t>3.12</t>
  </si>
  <si>
    <t>3.13</t>
  </si>
  <si>
    <t>3.14</t>
  </si>
  <si>
    <t>Демонтаж на поцинкована ламарина по улами сводове и комини</t>
  </si>
  <si>
    <t>3.15</t>
  </si>
  <si>
    <t>Направа и монтаж на капандури</t>
  </si>
  <si>
    <t>Обшивка на комини, улами и било</t>
  </si>
  <si>
    <t>3.16</t>
  </si>
  <si>
    <t>3.17</t>
  </si>
  <si>
    <t>Довършителни работи по монтаж на топлоизолационна система, включително дюбелиране, полиетиленова мрежа, шпакловка и силикатна мазилка по стени</t>
  </si>
  <si>
    <t>5.1</t>
  </si>
  <si>
    <t>Съпътстващи строително-монтажни работи, свързани с топлинното изолиране на пода</t>
  </si>
  <si>
    <t>Осветителна инсталация</t>
  </si>
  <si>
    <t>Демонтаж на съществуващи осветителни тела</t>
  </si>
  <si>
    <t>Доставка и монтаж на осветително тяло ПЛАФОН 12W, IP44 , LED, СЪС СЕНЗОР</t>
  </si>
  <si>
    <t>Доставка и монтаж на осветително тяло ПЛАФОН 12W, IP44 , LED</t>
  </si>
  <si>
    <t>Направа на монофазно трасе с кабел  ПВВ-МБ1 3х1.5 - 10m, с кабелен канал 20/40</t>
  </si>
  <si>
    <t>Силова инсталация</t>
  </si>
  <si>
    <t>Доставка и монтаж на ел.апаратура за промяна в ел.табло Тмехана, по приложена еднолинейна схема</t>
  </si>
  <si>
    <t>Доставка и монтаж на ел.апаратура за промяна в ел.табло Тзала, по приложена еднолинейна схема</t>
  </si>
  <si>
    <t>Доставка и монтаж на ел.апаратура за промяна в ел.табло Тет.изл.зала,  по приложена еднолинейна схема</t>
  </si>
  <si>
    <t>Доставка и монтаж на ел.апаратура за промяна в ел.табло Тбибл., по приложена еднолинейна схема</t>
  </si>
  <si>
    <t>Доставка и монтаж на ел.апаратура за промяна в ел.табло Тапар., по приложена еднолинейна схема</t>
  </si>
  <si>
    <t>Направа на монофазен излаз с кабел СВТ 3х2,5 -10m</t>
  </si>
  <si>
    <t>Направа на монофазен излаз с кабел СВТ 3х2,5 -15m</t>
  </si>
  <si>
    <t>Направа на монофазен излаз с кабел СВТ 3х4 - 30m</t>
  </si>
  <si>
    <r>
      <t>Доставка и монтаж на активен мълниеприемник с изпреварващо действие с време на изпреварване ΔT=60µs</t>
    </r>
    <r>
      <rPr>
        <sz val="10"/>
        <color indexed="10"/>
        <rFont val="Verdana"/>
        <family val="2"/>
      </rPr>
      <t xml:space="preserve"> </t>
    </r>
  </si>
  <si>
    <t xml:space="preserve">Доставка и монтаж на мачта за активен мълниеприемник с изпреварващо действие с h=4м, комплект с укрепване </t>
  </si>
  <si>
    <r>
      <t>Съединителна клема от поцинкована стомана, ф</t>
    </r>
    <r>
      <rPr>
        <sz val="10"/>
        <color indexed="8"/>
        <rFont val="Verdana"/>
        <family val="2"/>
      </rPr>
      <t>8</t>
    </r>
    <r>
      <rPr>
        <sz val="10"/>
        <color indexed="8"/>
        <rFont val="Arial"/>
        <family val="2"/>
      </rPr>
      <t>/мачта за активен мълниеприемник с изпреварващо действие</t>
    </r>
  </si>
  <si>
    <r>
      <t>Доставка и полагане на мълниеприемен проводник от AlMgSi 0.5 ф</t>
    </r>
    <r>
      <rPr>
        <sz val="10"/>
        <color indexed="8"/>
        <rFont val="Verdana"/>
        <family val="2"/>
      </rPr>
      <t>8мм</t>
    </r>
  </si>
  <si>
    <t>m</t>
  </si>
  <si>
    <t>Държачи за керемиди, доставка и монтаж</t>
  </si>
  <si>
    <t>Държач за проводник по стена</t>
  </si>
  <si>
    <t>Фалцова клема с доставка и монтаж</t>
  </si>
  <si>
    <t>Доставка и монтаж на държачи за екструдиран проводник от AlMgSi 0.5 ф8/ф10.5мм, по фасадата</t>
  </si>
  <si>
    <t>Доставка и монтаж на изолиран екструдиран проводник от AlMgSi 0.5 ф8/ф10.5мм, под противопожарна ивица на фасадата на сградата</t>
  </si>
  <si>
    <r>
      <t>Доставка и монтаж на съединителна клема от поцинкована стомана, ф</t>
    </r>
    <r>
      <rPr>
        <sz val="10"/>
        <color indexed="8"/>
        <rFont val="Verdana"/>
        <family val="2"/>
      </rPr>
      <t>8/ф8</t>
    </r>
  </si>
  <si>
    <t>Доставка и полагане на горещопоцинкована шина 40x4мм</t>
  </si>
  <si>
    <t>Заземителна клема за връзка на шина със заземителен кол Ø20/1500мм с доставка и монтаж</t>
  </si>
  <si>
    <t>Антикорозиoнна лента с доставка и монтаж</t>
  </si>
  <si>
    <t>Направа на заварка с дължина на заваръчният шев 120мм</t>
  </si>
  <si>
    <t>Доставка и монтаж на държачи за шина 40х4мм</t>
  </si>
  <si>
    <t>Доставка и монтаж на контролна кутия с ревизионна врата</t>
  </si>
  <si>
    <t>3.18</t>
  </si>
  <si>
    <t>Доставка и монтаж на прав съединител</t>
  </si>
  <si>
    <t>3.19</t>
  </si>
  <si>
    <t>Измерване съпротивлението на заземител</t>
  </si>
  <si>
    <t>3.20</t>
  </si>
  <si>
    <t>Протокол от измервателна лаборатория</t>
  </si>
  <si>
    <t>Пожароизвестителна система</t>
  </si>
  <si>
    <t>Доставка и полагане на кабел JВ-Y(st)Y 2x1</t>
  </si>
  <si>
    <t>Доставка и полагане на кабел ШВПС 3х1.5</t>
  </si>
  <si>
    <t>Доставка и монтаж на кабелен канал 20х20 с крепителни елементи</t>
  </si>
  <si>
    <t>Направа на суха разделка на кабел до 4 жила</t>
  </si>
  <si>
    <t>Доставка и Монтаж на Оптично-димен датчик адресируем</t>
  </si>
  <si>
    <t>Доставка и Монтаж на Ръчен бутон адресируем</t>
  </si>
  <si>
    <t>Доставка и Монтаж на Сирена вътрешна адресируема, монтаж на стена</t>
  </si>
  <si>
    <t>Доставка и Монтаж на Сирена външна, конвенционална</t>
  </si>
  <si>
    <t>Доставка и Монтаж на Комутатор 250VAC</t>
  </si>
  <si>
    <t>4.10</t>
  </si>
  <si>
    <t>Доставка и Монтаж на входно-изходен модул релеен 1-out</t>
  </si>
  <si>
    <t>4.11</t>
  </si>
  <si>
    <t>Доставка и Монтаж на Пожароизвестителен панел, 1 контур, батерии 12Аh - 2бр.</t>
  </si>
  <si>
    <t>4.12</t>
  </si>
  <si>
    <t>Доставка и Монтаж на дайлър</t>
  </si>
  <si>
    <t>4.13</t>
  </si>
  <si>
    <t>Направа на улеи в мазилка за полагане на кабели с последващо възтановяване с варогипсов разтвор, ширина до 5см</t>
  </si>
  <si>
    <t>4.14</t>
  </si>
  <si>
    <t>Програмиране на системата</t>
  </si>
  <si>
    <t>4.15</t>
  </si>
  <si>
    <t>Тестове и 72ч. проби на системата</t>
  </si>
  <si>
    <t>4.16</t>
  </si>
  <si>
    <t>Означения</t>
  </si>
  <si>
    <t>5.</t>
  </si>
  <si>
    <t>Оповестителна система</t>
  </si>
  <si>
    <t>Доставка на  Стенен  високоговорител  0.8/1.5/3/6W, 94dB (1 W / 1 m), Ъгъл на излъчване на  1 kHz / 4 kHz: 135° / 60°(H), 160° / 70°(V),  Размер: 250x190x110мм,  EN54-24</t>
  </si>
  <si>
    <t>бр</t>
  </si>
  <si>
    <t>5.2</t>
  </si>
  <si>
    <t xml:space="preserve">Доставка на  Модул за  контрол на линията EOL, EN54-16 </t>
  </si>
  <si>
    <t>5.3</t>
  </si>
  <si>
    <t xml:space="preserve">Доставка на  Микрофон - спешни повиквания, бутони Alarm Switch, Evacuation, Alert, Reset, CPU on/off  - възможност за аварийно съобщение при претоварване на процесора на централния модул,  EN54-16 </t>
  </si>
  <si>
    <t>5.4</t>
  </si>
  <si>
    <t xml:space="preserve">Доставка на  Разширител за  микрофон - спешни повиквания с 20 програмируеми бутона,  EN54-16 </t>
  </si>
  <si>
    <t>5.5</t>
  </si>
  <si>
    <t>Доставка на  Микрофонен пулт - 10 програмируеми клавиша</t>
  </si>
  <si>
    <t>5.6</t>
  </si>
  <si>
    <t xml:space="preserve">Доставка на  Централен цифров процесор, 6 зонален усилвател 240W, Памет за съобщения - 64МВ, 48kHz, 4 Mic/Line входa с Bass/Treblle регулиране за всеки един, LAN  вход, Възможност за VPN връзка, EN54-16 </t>
  </si>
  <si>
    <t>5.7</t>
  </si>
  <si>
    <t>Доставка на  Рутер + усилвател 240W с автономно регулиране на нивото на зоните, Локален Mic/Line регулируем вход,  EN54-16</t>
  </si>
  <si>
    <t>5.8</t>
  </si>
  <si>
    <t>Доставка на  Усилвателен модул 1х240W - резервна мощност, с вграден входен модул,  EN54-16</t>
  </si>
  <si>
    <t>5.9</t>
  </si>
  <si>
    <t>Доставка на  Захранващ модул 580W PS OUT Rated output: 210W (29V, 7.25A) x 2, EN54-4</t>
  </si>
  <si>
    <t>5.10</t>
  </si>
  <si>
    <t xml:space="preserve">Доставка на  Рак фрейм за монтаж на до три захранващи модула </t>
  </si>
  <si>
    <t>5.11</t>
  </si>
  <si>
    <t>Доставка на  Заряден токоизправител, DC Power Output 6х25А   EN54-4</t>
  </si>
  <si>
    <t>5.12</t>
  </si>
  <si>
    <t>Доставка на  Батерия 12V, 100 Ah, препоръчана от производителя на апаратурата</t>
  </si>
  <si>
    <t>5.13</t>
  </si>
  <si>
    <t>Доставка на  Източник на звук - Тунер / CD/ Mp3/ USB плеър</t>
  </si>
  <si>
    <t>5.14</t>
  </si>
  <si>
    <t xml:space="preserve">Доставка на  Cвободно стоящ метален рак-шкаф - 27 U </t>
  </si>
  <si>
    <t>5.15</t>
  </si>
  <si>
    <t>Доставка на  Бланк панел - перфориран 1U</t>
  </si>
  <si>
    <t>5.16</t>
  </si>
  <si>
    <t>Доставка на  Бланк панел - перфориран 3U</t>
  </si>
  <si>
    <t>5.17</t>
  </si>
  <si>
    <t>Доставка на  Разклонител за рак-монтаж - метално тяло</t>
  </si>
  <si>
    <t>5.18</t>
  </si>
  <si>
    <t>Доставка на  Присъединителни кабели, комплект</t>
  </si>
  <si>
    <t>5.19</t>
  </si>
  <si>
    <t>Доставка на  Кабел, E30, JY(st)Y 2x0.8</t>
  </si>
  <si>
    <t>5.20</t>
  </si>
  <si>
    <t>Доставка на  Кабел, E30, JY(St)Y 4х2x0.80</t>
  </si>
  <si>
    <t>5.21</t>
  </si>
  <si>
    <t>Полагане на  Кабел</t>
  </si>
  <si>
    <t>5.22</t>
  </si>
  <si>
    <t>Доставка и Полагане на  кабелен канал 20х20, с крепежи</t>
  </si>
  <si>
    <t>5.23</t>
  </si>
  <si>
    <t>5.24</t>
  </si>
  <si>
    <t>Маркиране на  Високоговорителите с етикети</t>
  </si>
  <si>
    <t>5.25</t>
  </si>
  <si>
    <t>Монтаж на  Стенен  високоговорител</t>
  </si>
  <si>
    <t>5.26</t>
  </si>
  <si>
    <t>Монтаж на  Рак-шкаф и бланк панели към него</t>
  </si>
  <si>
    <t>5.27</t>
  </si>
  <si>
    <t>Монтаж на  Електронни модули и подвързването им в рак-шкафовете</t>
  </si>
  <si>
    <t>5.28</t>
  </si>
  <si>
    <t>Монтаж на  Акумулаторни батерии</t>
  </si>
  <si>
    <t>5.29</t>
  </si>
  <si>
    <t>Подвързване и Програмиране на системата</t>
  </si>
  <si>
    <t>5.30</t>
  </si>
  <si>
    <t>Тестове и 72ч.проби на системата</t>
  </si>
  <si>
    <t>Възстановяване на Мълниезащита</t>
  </si>
  <si>
    <t>Енергоспестяващи мерки 6</t>
  </si>
  <si>
    <t>1.9</t>
  </si>
  <si>
    <t>1.10</t>
  </si>
  <si>
    <t>1.11</t>
  </si>
  <si>
    <t>Доставка и монтаж на осветител авариен за монтаж на стена IP21, 1x8W  пиктограма „Стрелка“ - хоризонтална/вертикална,  на зелен фон,  с автономно захранване за 1,5часа</t>
  </si>
  <si>
    <t>Доставка и полагане на кабел NYM 3x1.5</t>
  </si>
  <si>
    <t>Доставка и монтаж на кабелен канал 20х40</t>
  </si>
  <si>
    <t>ОБЩО ЧАСТ АРХИТЕКТУРА</t>
  </si>
  <si>
    <t>ОБЩО ЧАСТ КОНСТРУКЦИИ</t>
  </si>
  <si>
    <t>ОБЩО ЧАСТ ЕЛЕКТРОИНСТАЛАЦИИ</t>
  </si>
  <si>
    <t>ОБЩО ЧАСТ ВиК</t>
  </si>
  <si>
    <t>ОБЩО ЧАСТ ОВК</t>
  </si>
  <si>
    <t>без ДДС</t>
  </si>
  <si>
    <t>ДДС</t>
  </si>
  <si>
    <t xml:space="preserve">ОБЩО  КОЛИЧЕСТВЕНО - СТОЙНОСТНА СМЕТКА </t>
  </si>
  <si>
    <t>общо с ДДС</t>
  </si>
  <si>
    <t xml:space="preserve">         5.                  Мерки за осигуряване на достъпна среда</t>
  </si>
  <si>
    <t>1.12</t>
  </si>
  <si>
    <r>
      <t xml:space="preserve">Полагане на цветна силикатна екстериорна мазилка, </t>
    </r>
    <r>
      <rPr>
        <sz val="12"/>
        <color indexed="8"/>
        <rFont val="Arial"/>
        <family val="2"/>
      </rPr>
      <t>по външни стени, включително грундиране</t>
    </r>
  </si>
  <si>
    <r>
      <t xml:space="preserve">Полагане на мозаечна мазилка, </t>
    </r>
    <r>
      <rPr>
        <sz val="12"/>
        <color indexed="8"/>
        <rFont val="Arial"/>
        <family val="2"/>
      </rPr>
      <t>по стени цокъл, включително грундиране</t>
    </r>
  </si>
  <si>
    <t>Доставка и монтаж на осветително тяло DN130B D165 1xLED10S/830</t>
  </si>
  <si>
    <t>Доставка и монтаж на осветително тяло DN130B D217 1xLED20S/830</t>
  </si>
  <si>
    <t>Доставка и монтаж на осветително тяло RC132V W60L60 1 xLED36S/840 NOC</t>
  </si>
  <si>
    <t>Доставка и монтаж на осветително тяло WT120C L1200 1xLED40S/840</t>
  </si>
  <si>
    <t xml:space="preserve">Доставка и монтаж на заземителен прът  от поцинкована стомана L1500/Ø20мм </t>
  </si>
  <si>
    <t>Непредвидени разходи 5%</t>
  </si>
  <si>
    <t xml:space="preserve">Препокриване с керемиди тип "Марсилски" - нови, върху дъсчена обшивка и варо - циментов разтвор с летви </t>
  </si>
  <si>
    <t>Доставка на мобилен Стълбищен транспортьор (робот)</t>
  </si>
  <si>
    <t xml:space="preserve">Индикативно предложение (КСС)
от
......................................................................................................
(наименование на участника, ЕИК, представляващия участника, адрес, ел.поща)
</t>
  </si>
  <si>
    <t>Дата:..........................................</t>
  </si>
  <si>
    <t>Подпис:.......................................</t>
  </si>
  <si>
    <t xml:space="preserve">/представляващ участника, печат/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</si>
</sst>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9"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Hebar"/>
      <family val="0"/>
    </font>
    <font>
      <vertAlign val="superscript"/>
      <sz val="11"/>
      <color indexed="8"/>
      <name val="Calibri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 applyBorder="0" applyProtection="0">
      <alignment/>
    </xf>
    <xf numFmtId="0" fontId="2" fillId="0" borderId="0" applyBorder="0" applyProtection="0">
      <alignment/>
    </xf>
    <xf numFmtId="0" fontId="2" fillId="0" borderId="0" applyBorder="0" applyProtection="0">
      <alignment/>
    </xf>
    <xf numFmtId="0" fontId="10" fillId="0" borderId="0">
      <alignment/>
      <protection/>
    </xf>
    <xf numFmtId="0" fontId="1" fillId="0" borderId="0" applyBorder="0" applyProtection="0">
      <alignment/>
    </xf>
    <xf numFmtId="0" fontId="2" fillId="0" borderId="0" applyBorder="0" applyProtection="0">
      <alignment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6" applyNumberFormat="0" applyAlignment="0" applyProtection="0"/>
    <xf numFmtId="0" fontId="41" fillId="29" borderId="2" applyNumberFormat="0" applyAlignment="0" applyProtection="0"/>
    <xf numFmtId="0" fontId="42" fillId="30" borderId="7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</cellStyleXfs>
  <cellXfs count="120">
    <xf numFmtId="0" fontId="0" fillId="0" borderId="0" xfId="0" applyAlignment="1">
      <alignment/>
    </xf>
    <xf numFmtId="49" fontId="0" fillId="0" borderId="0" xfId="33" applyNumberFormat="1" applyFont="1" applyFill="1" applyAlignment="1">
      <alignment/>
    </xf>
    <xf numFmtId="0" fontId="0" fillId="0" borderId="0" xfId="33" applyNumberFormat="1" applyFont="1" applyFill="1" applyAlignment="1">
      <alignment/>
    </xf>
    <xf numFmtId="0" fontId="0" fillId="0" borderId="0" xfId="33" applyNumberFormat="1" applyFont="1" applyFill="1" applyAlignment="1">
      <alignment horizontal="center"/>
    </xf>
    <xf numFmtId="0" fontId="0" fillId="0" borderId="0" xfId="33" applyNumberFormat="1" applyFont="1" applyFill="1" applyAlignment="1">
      <alignment horizontal="center" vertical="center"/>
    </xf>
    <xf numFmtId="4" fontId="0" fillId="0" borderId="0" xfId="33" applyNumberFormat="1" applyFont="1" applyFill="1" applyAlignment="1">
      <alignment horizontal="center"/>
    </xf>
    <xf numFmtId="0" fontId="0" fillId="33" borderId="0" xfId="33" applyNumberFormat="1" applyFont="1" applyFill="1" applyAlignment="1">
      <alignment/>
    </xf>
    <xf numFmtId="0" fontId="1" fillId="0" borderId="0" xfId="33" applyNumberFormat="1" applyFont="1" applyFill="1" applyAlignment="1">
      <alignment/>
    </xf>
    <xf numFmtId="0" fontId="4" fillId="34" borderId="10" xfId="35" applyNumberFormat="1" applyFont="1" applyFill="1" applyBorder="1" applyAlignment="1">
      <alignment horizontal="center" vertical="center"/>
    </xf>
    <xf numFmtId="49" fontId="4" fillId="34" borderId="10" xfId="35" applyNumberFormat="1" applyFont="1" applyFill="1" applyBorder="1" applyAlignment="1">
      <alignment horizontal="center" vertical="center" wrapText="1"/>
    </xf>
    <xf numFmtId="0" fontId="4" fillId="34" borderId="10" xfId="35" applyNumberFormat="1" applyFont="1" applyFill="1" applyBorder="1" applyAlignment="1">
      <alignment horizontal="center" vertical="center" wrapText="1"/>
    </xf>
    <xf numFmtId="4" fontId="4" fillId="34" borderId="10" xfId="35" applyNumberFormat="1" applyFont="1" applyFill="1" applyBorder="1" applyAlignment="1">
      <alignment horizontal="center" vertical="center" wrapText="1"/>
    </xf>
    <xf numFmtId="49" fontId="4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35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35" applyNumberFormat="1" applyFont="1" applyFill="1" applyBorder="1" applyAlignment="1">
      <alignment horizontal="center" vertical="center"/>
    </xf>
    <xf numFmtId="49" fontId="6" fillId="0" borderId="10" xfId="35" applyNumberFormat="1" applyFont="1" applyFill="1" applyBorder="1" applyAlignment="1">
      <alignment horizontal="center" vertical="center"/>
    </xf>
    <xf numFmtId="1" fontId="6" fillId="33" borderId="10" xfId="35" applyNumberFormat="1" applyFont="1" applyFill="1" applyBorder="1" applyAlignment="1">
      <alignment horizontal="left" vertical="center" wrapText="1"/>
    </xf>
    <xf numFmtId="1" fontId="6" fillId="33" borderId="10" xfId="35" applyNumberFormat="1" applyFont="1" applyFill="1" applyBorder="1" applyAlignment="1">
      <alignment horizontal="center" vertical="center" wrapText="1"/>
    </xf>
    <xf numFmtId="2" fontId="3" fillId="0" borderId="0" xfId="33" applyNumberFormat="1" applyFont="1" applyFill="1" applyAlignment="1">
      <alignment horizontal="center" vertical="center"/>
    </xf>
    <xf numFmtId="0" fontId="7" fillId="0" borderId="0" xfId="33" applyNumberFormat="1" applyFont="1" applyFill="1" applyAlignment="1">
      <alignment/>
    </xf>
    <xf numFmtId="4" fontId="4" fillId="0" borderId="0" xfId="35" applyNumberFormat="1" applyFont="1" applyFill="1" applyBorder="1" applyAlignment="1">
      <alignment horizontal="center" vertical="center" wrapText="1"/>
    </xf>
    <xf numFmtId="4" fontId="4" fillId="0" borderId="0" xfId="35" applyNumberFormat="1" applyFont="1" applyFill="1" applyAlignment="1">
      <alignment horizontal="center" vertical="center" wrapText="1"/>
    </xf>
    <xf numFmtId="1" fontId="6" fillId="33" borderId="11" xfId="35" applyNumberFormat="1" applyFont="1" applyFill="1" applyBorder="1" applyAlignment="1">
      <alignment horizontal="left" vertical="center" wrapText="1"/>
    </xf>
    <xf numFmtId="1" fontId="6" fillId="33" borderId="11" xfId="35" applyNumberFormat="1" applyFont="1" applyFill="1" applyBorder="1" applyAlignment="1">
      <alignment horizontal="center" vertical="center" wrapText="1"/>
    </xf>
    <xf numFmtId="2" fontId="8" fillId="0" borderId="10" xfId="35" applyNumberFormat="1" applyFont="1" applyFill="1" applyBorder="1" applyAlignment="1">
      <alignment horizontal="right" vertical="center"/>
    </xf>
    <xf numFmtId="2" fontId="6" fillId="33" borderId="10" xfId="35" applyNumberFormat="1" applyFont="1" applyFill="1" applyBorder="1" applyAlignment="1">
      <alignment horizontal="right" vertical="center" wrapText="1"/>
    </xf>
    <xf numFmtId="4" fontId="4" fillId="0" borderId="10" xfId="35" applyNumberFormat="1" applyFont="1" applyFill="1" applyBorder="1" applyAlignment="1">
      <alignment horizontal="right" vertical="center" wrapText="1"/>
    </xf>
    <xf numFmtId="2" fontId="8" fillId="0" borderId="10" xfId="35" applyNumberFormat="1" applyFont="1" applyFill="1" applyBorder="1" applyAlignment="1">
      <alignment horizontal="right" vertical="center" wrapText="1"/>
    </xf>
    <xf numFmtId="2" fontId="6" fillId="0" borderId="10" xfId="35" applyNumberFormat="1" applyFont="1" applyFill="1" applyBorder="1" applyAlignment="1">
      <alignment horizontal="right" vertical="center" wrapText="1"/>
    </xf>
    <xf numFmtId="2" fontId="6" fillId="33" borderId="11" xfId="35" applyNumberFormat="1" applyFont="1" applyFill="1" applyBorder="1" applyAlignment="1">
      <alignment horizontal="right" vertical="center" wrapText="1"/>
    </xf>
    <xf numFmtId="2" fontId="9" fillId="0" borderId="10" xfId="33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 wrapText="1"/>
    </xf>
    <xf numFmtId="0" fontId="6" fillId="36" borderId="10" xfId="0" applyFont="1" applyFill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49" fontId="0" fillId="37" borderId="10" xfId="33" applyNumberFormat="1" applyFont="1" applyFill="1" applyBorder="1" applyAlignment="1">
      <alignment/>
    </xf>
    <xf numFmtId="49" fontId="4" fillId="37" borderId="10" xfId="35" applyNumberFormat="1" applyFont="1" applyFill="1" applyBorder="1" applyAlignment="1">
      <alignment horizontal="right" vertical="center"/>
    </xf>
    <xf numFmtId="4" fontId="4" fillId="37" borderId="10" xfId="35" applyNumberFormat="1" applyFont="1" applyFill="1" applyBorder="1" applyAlignment="1">
      <alignment horizontal="right" vertical="center" wrapText="1"/>
    </xf>
    <xf numFmtId="49" fontId="0" fillId="38" borderId="12" xfId="33" applyNumberFormat="1" applyFont="1" applyFill="1" applyBorder="1" applyAlignment="1">
      <alignment/>
    </xf>
    <xf numFmtId="0" fontId="4" fillId="39" borderId="13" xfId="35" applyNumberFormat="1" applyFont="1" applyFill="1" applyBorder="1" applyAlignment="1">
      <alignment vertical="center" wrapText="1"/>
    </xf>
    <xf numFmtId="0" fontId="4" fillId="39" borderId="14" xfId="35" applyNumberFormat="1" applyFont="1" applyFill="1" applyBorder="1" applyAlignment="1">
      <alignment vertical="center" wrapText="1"/>
    </xf>
    <xf numFmtId="0" fontId="4" fillId="40" borderId="14" xfId="35" applyNumberFormat="1" applyFont="1" applyFill="1" applyBorder="1" applyAlignment="1">
      <alignment vertical="center" wrapText="1"/>
    </xf>
    <xf numFmtId="0" fontId="4" fillId="35" borderId="15" xfId="35" applyNumberFormat="1" applyFont="1" applyFill="1" applyBorder="1" applyAlignment="1">
      <alignment vertical="center" wrapText="1"/>
    </xf>
    <xf numFmtId="0" fontId="4" fillId="35" borderId="13" xfId="35" applyNumberFormat="1" applyFont="1" applyFill="1" applyBorder="1" applyAlignment="1">
      <alignment vertical="center" wrapText="1"/>
    </xf>
    <xf numFmtId="0" fontId="4" fillId="35" borderId="14" xfId="35" applyNumberFormat="1" applyFont="1" applyFill="1" applyBorder="1" applyAlignment="1">
      <alignment vertical="center" wrapText="1"/>
    </xf>
    <xf numFmtId="4" fontId="4" fillId="0" borderId="0" xfId="35" applyNumberFormat="1" applyFont="1" applyFill="1" applyAlignment="1">
      <alignment vertical="center" wrapText="1"/>
    </xf>
    <xf numFmtId="0" fontId="8" fillId="0" borderId="10" xfId="36" applyFont="1" applyFill="1" applyBorder="1" applyAlignment="1">
      <alignment vertical="top" wrapText="1"/>
      <protection/>
    </xf>
    <xf numFmtId="0" fontId="8" fillId="0" borderId="10" xfId="36" applyFont="1" applyFill="1" applyBorder="1" applyAlignment="1">
      <alignment horizontal="center" vertical="center" wrapText="1"/>
      <protection/>
    </xf>
    <xf numFmtId="0" fontId="8" fillId="0" borderId="10" xfId="36" applyFont="1" applyFill="1" applyBorder="1" applyAlignment="1">
      <alignment horizontal="right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left" wrapText="1"/>
    </xf>
    <xf numFmtId="1" fontId="8" fillId="0" borderId="10" xfId="35" applyNumberFormat="1" applyFont="1" applyFill="1" applyBorder="1" applyAlignment="1">
      <alignment horizontal="right" vertical="center" wrapText="1"/>
    </xf>
    <xf numFmtId="0" fontId="4" fillId="35" borderId="15" xfId="35" applyNumberFormat="1" applyFont="1" applyFill="1" applyBorder="1" applyAlignment="1">
      <alignment horizontal="center" vertical="center" wrapText="1"/>
    </xf>
    <xf numFmtId="0" fontId="4" fillId="35" borderId="10" xfId="35" applyNumberFormat="1" applyFont="1" applyFill="1" applyBorder="1" applyAlignment="1">
      <alignment vertical="center" wrapText="1"/>
    </xf>
    <xf numFmtId="49" fontId="6" fillId="41" borderId="10" xfId="35" applyNumberFormat="1" applyFont="1" applyFill="1" applyBorder="1" applyAlignment="1">
      <alignment horizontal="center" vertical="center"/>
    </xf>
    <xf numFmtId="0" fontId="4" fillId="42" borderId="15" xfId="35" applyNumberFormat="1" applyFont="1" applyFill="1" applyBorder="1" applyAlignment="1">
      <alignment horizontal="center" vertical="center" wrapText="1"/>
    </xf>
    <xf numFmtId="1" fontId="6" fillId="43" borderId="10" xfId="35" applyNumberFormat="1" applyFont="1" applyFill="1" applyBorder="1" applyAlignment="1">
      <alignment horizontal="center" vertical="center" wrapText="1"/>
    </xf>
    <xf numFmtId="2" fontId="8" fillId="41" borderId="10" xfId="35" applyNumberFormat="1" applyFont="1" applyFill="1" applyBorder="1" applyAlignment="1">
      <alignment horizontal="right" vertical="center"/>
    </xf>
    <xf numFmtId="2" fontId="6" fillId="43" borderId="10" xfId="35" applyNumberFormat="1" applyFont="1" applyFill="1" applyBorder="1" applyAlignment="1">
      <alignment horizontal="right" vertical="center" wrapText="1"/>
    </xf>
    <xf numFmtId="4" fontId="4" fillId="41" borderId="10" xfId="35" applyNumberFormat="1" applyFont="1" applyFill="1" applyBorder="1" applyAlignment="1">
      <alignment horizontal="right" vertical="center" wrapText="1"/>
    </xf>
    <xf numFmtId="0" fontId="6" fillId="0" borderId="15" xfId="35" applyNumberFormat="1" applyFont="1" applyFill="1" applyBorder="1" applyAlignment="1">
      <alignment vertical="center" wrapText="1"/>
    </xf>
    <xf numFmtId="1" fontId="6" fillId="0" borderId="10" xfId="35" applyNumberFormat="1" applyFont="1" applyFill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right" wrapText="1"/>
    </xf>
    <xf numFmtId="49" fontId="4" fillId="37" borderId="10" xfId="35" applyNumberFormat="1" applyFont="1" applyFill="1" applyBorder="1" applyAlignment="1">
      <alignment horizontal="left" vertical="center"/>
    </xf>
    <xf numFmtId="0" fontId="6" fillId="0" borderId="10" xfId="35" applyNumberFormat="1" applyFont="1" applyFill="1" applyBorder="1" applyAlignment="1">
      <alignment horizontal="right" vertical="center" wrapText="1"/>
    </xf>
    <xf numFmtId="2" fontId="4" fillId="0" borderId="10" xfId="35" applyNumberFormat="1" applyFont="1" applyFill="1" applyBorder="1" applyAlignment="1">
      <alignment horizontal="right" vertical="center" wrapText="1"/>
    </xf>
    <xf numFmtId="170" fontId="4" fillId="38" borderId="16" xfId="46" applyFont="1" applyFill="1" applyBorder="1" applyAlignment="1">
      <alignment vertical="center" wrapText="1"/>
    </xf>
    <xf numFmtId="4" fontId="4" fillId="38" borderId="17" xfId="35" applyNumberFormat="1" applyFont="1" applyFill="1" applyBorder="1" applyAlignment="1">
      <alignment vertical="center" wrapText="1"/>
    </xf>
    <xf numFmtId="170" fontId="4" fillId="38" borderId="0" xfId="46" applyFont="1" applyFill="1" applyBorder="1" applyAlignment="1">
      <alignment vertical="center" wrapText="1"/>
    </xf>
    <xf numFmtId="170" fontId="4" fillId="38" borderId="18" xfId="46" applyFont="1" applyFill="1" applyBorder="1" applyAlignment="1">
      <alignment vertical="center" wrapText="1"/>
    </xf>
    <xf numFmtId="49" fontId="6" fillId="44" borderId="10" xfId="35" applyNumberFormat="1" applyFont="1" applyFill="1" applyBorder="1" applyAlignment="1">
      <alignment horizontal="center" vertical="center"/>
    </xf>
    <xf numFmtId="0" fontId="6" fillId="44" borderId="10" xfId="0" applyFont="1" applyFill="1" applyBorder="1" applyAlignment="1">
      <alignment wrapText="1"/>
    </xf>
    <xf numFmtId="0" fontId="6" fillId="44" borderId="10" xfId="0" applyFont="1" applyFill="1" applyBorder="1" applyAlignment="1">
      <alignment horizontal="center"/>
    </xf>
    <xf numFmtId="0" fontId="6" fillId="44" borderId="10" xfId="0" applyFont="1" applyFill="1" applyBorder="1" applyAlignment="1">
      <alignment horizontal="right" wrapText="1"/>
    </xf>
    <xf numFmtId="0" fontId="6" fillId="44" borderId="10" xfId="0" applyFont="1" applyFill="1" applyBorder="1" applyAlignment="1">
      <alignment/>
    </xf>
    <xf numFmtId="0" fontId="7" fillId="0" borderId="0" xfId="33" applyNumberFormat="1" applyFont="1" applyFill="1" applyAlignment="1">
      <alignment/>
    </xf>
    <xf numFmtId="16" fontId="6" fillId="0" borderId="10" xfId="33" applyNumberFormat="1" applyFont="1" applyFill="1" applyBorder="1" applyAlignment="1">
      <alignment horizontal="center" vertical="center"/>
    </xf>
    <xf numFmtId="0" fontId="4" fillId="45" borderId="10" xfId="0" applyFont="1" applyFill="1" applyBorder="1" applyAlignment="1">
      <alignment horizontal="center" wrapText="1"/>
    </xf>
    <xf numFmtId="4" fontId="4" fillId="38" borderId="19" xfId="35" applyNumberFormat="1" applyFont="1" applyFill="1" applyBorder="1" applyAlignment="1">
      <alignment vertical="center" wrapText="1"/>
    </xf>
    <xf numFmtId="4" fontId="4" fillId="38" borderId="10" xfId="35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" fontId="0" fillId="0" borderId="0" xfId="33" applyNumberFormat="1" applyFont="1" applyFill="1" applyAlignment="1">
      <alignment horizontal="center" wrapText="1"/>
    </xf>
    <xf numFmtId="1" fontId="6" fillId="0" borderId="10" xfId="35" applyNumberFormat="1" applyFont="1" applyFill="1" applyBorder="1" applyAlignment="1">
      <alignment horizontal="center" vertical="center" wrapText="1"/>
    </xf>
    <xf numFmtId="1" fontId="8" fillId="0" borderId="10" xfId="35" applyNumberFormat="1" applyFont="1" applyFill="1" applyBorder="1" applyAlignment="1">
      <alignment horizontal="left" vertical="center" wrapText="1"/>
    </xf>
    <xf numFmtId="2" fontId="6" fillId="46" borderId="10" xfId="35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4" fillId="40" borderId="15" xfId="35" applyNumberFormat="1" applyFont="1" applyFill="1" applyBorder="1" applyAlignment="1">
      <alignment horizontal="center" vertical="center" wrapText="1"/>
    </xf>
    <xf numFmtId="0" fontId="4" fillId="40" borderId="13" xfId="35" applyNumberFormat="1" applyFont="1" applyFill="1" applyBorder="1" applyAlignment="1">
      <alignment horizontal="center" vertical="center" wrapText="1"/>
    </xf>
    <xf numFmtId="170" fontId="4" fillId="38" borderId="20" xfId="46" applyFont="1" applyFill="1" applyBorder="1" applyAlignment="1">
      <alignment horizontal="left" vertical="center" wrapText="1"/>
    </xf>
    <xf numFmtId="170" fontId="4" fillId="38" borderId="16" xfId="46" applyFont="1" applyFill="1" applyBorder="1" applyAlignment="1">
      <alignment horizontal="left" vertical="center" wrapText="1"/>
    </xf>
    <xf numFmtId="170" fontId="4" fillId="38" borderId="21" xfId="46" applyFont="1" applyFill="1" applyBorder="1" applyAlignment="1">
      <alignment horizontal="left" vertical="center" wrapText="1"/>
    </xf>
    <xf numFmtId="170" fontId="4" fillId="38" borderId="0" xfId="46" applyFont="1" applyFill="1" applyBorder="1" applyAlignment="1">
      <alignment horizontal="left" vertical="center" wrapText="1"/>
    </xf>
    <xf numFmtId="170" fontId="4" fillId="38" borderId="22" xfId="46" applyFont="1" applyFill="1" applyBorder="1" applyAlignment="1">
      <alignment horizontal="left" vertical="center" wrapText="1"/>
    </xf>
    <xf numFmtId="170" fontId="4" fillId="38" borderId="18" xfId="46" applyFont="1" applyFill="1" applyBorder="1" applyAlignment="1">
      <alignment horizontal="left" vertical="center" wrapText="1"/>
    </xf>
    <xf numFmtId="0" fontId="4" fillId="39" borderId="15" xfId="35" applyNumberFormat="1" applyFont="1" applyFill="1" applyBorder="1" applyAlignment="1">
      <alignment horizontal="center" vertical="center" wrapText="1"/>
    </xf>
    <xf numFmtId="0" fontId="4" fillId="39" borderId="13" xfId="35" applyNumberFormat="1" applyFont="1" applyFill="1" applyBorder="1" applyAlignment="1">
      <alignment horizontal="center" vertical="center" wrapText="1"/>
    </xf>
    <xf numFmtId="0" fontId="4" fillId="39" borderId="14" xfId="35" applyNumberFormat="1" applyFont="1" applyFill="1" applyBorder="1" applyAlignment="1">
      <alignment horizontal="center" vertical="center" wrapText="1"/>
    </xf>
    <xf numFmtId="0" fontId="7" fillId="38" borderId="12" xfId="33" applyNumberFormat="1" applyFont="1" applyFill="1" applyBorder="1" applyAlignment="1">
      <alignment horizontal="left"/>
    </xf>
    <xf numFmtId="0" fontId="4" fillId="35" borderId="15" xfId="35" applyNumberFormat="1" applyFont="1" applyFill="1" applyBorder="1" applyAlignment="1">
      <alignment horizontal="left" vertical="center" wrapText="1"/>
    </xf>
    <xf numFmtId="0" fontId="4" fillId="35" borderId="13" xfId="35" applyNumberFormat="1" applyFont="1" applyFill="1" applyBorder="1" applyAlignment="1">
      <alignment horizontal="left" vertical="center" wrapText="1"/>
    </xf>
    <xf numFmtId="0" fontId="4" fillId="35" borderId="14" xfId="35" applyNumberFormat="1" applyFont="1" applyFill="1" applyBorder="1" applyAlignment="1">
      <alignment horizontal="left" vertical="center" wrapText="1"/>
    </xf>
    <xf numFmtId="0" fontId="4" fillId="45" borderId="15" xfId="0" applyFont="1" applyFill="1" applyBorder="1" applyAlignment="1">
      <alignment horizontal="left" wrapText="1"/>
    </xf>
    <xf numFmtId="0" fontId="4" fillId="45" borderId="13" xfId="0" applyFont="1" applyFill="1" applyBorder="1" applyAlignment="1">
      <alignment horizontal="left" wrapText="1"/>
    </xf>
    <xf numFmtId="0" fontId="4" fillId="45" borderId="14" xfId="0" applyFont="1" applyFill="1" applyBorder="1" applyAlignment="1">
      <alignment horizontal="left" wrapText="1"/>
    </xf>
    <xf numFmtId="0" fontId="4" fillId="39" borderId="15" xfId="35" applyNumberFormat="1" applyFont="1" applyFill="1" applyBorder="1" applyAlignment="1">
      <alignment horizontal="left" vertical="center" wrapText="1"/>
    </xf>
    <xf numFmtId="0" fontId="4" fillId="39" borderId="13" xfId="35" applyNumberFormat="1" applyFont="1" applyFill="1" applyBorder="1" applyAlignment="1">
      <alignment horizontal="left" vertical="center" wrapText="1"/>
    </xf>
    <xf numFmtId="49" fontId="0" fillId="33" borderId="23" xfId="33" applyNumberFormat="1" applyFont="1" applyFill="1" applyBorder="1" applyAlignment="1">
      <alignment horizontal="center"/>
    </xf>
    <xf numFmtId="49" fontId="0" fillId="33" borderId="24" xfId="33" applyNumberFormat="1" applyFont="1" applyFill="1" applyBorder="1" applyAlignment="1">
      <alignment horizontal="center"/>
    </xf>
    <xf numFmtId="49" fontId="0" fillId="33" borderId="25" xfId="33" applyNumberFormat="1" applyFont="1" applyFill="1" applyBorder="1" applyAlignment="1">
      <alignment horizontal="center"/>
    </xf>
    <xf numFmtId="170" fontId="4" fillId="38" borderId="11" xfId="46" applyFont="1" applyFill="1" applyBorder="1" applyAlignment="1">
      <alignment horizontal="center" vertical="center" wrapText="1"/>
    </xf>
    <xf numFmtId="170" fontId="4" fillId="38" borderId="10" xfId="46" applyFont="1" applyFill="1" applyBorder="1" applyAlignment="1">
      <alignment horizontal="center" vertical="center" wrapText="1"/>
    </xf>
    <xf numFmtId="0" fontId="4" fillId="33" borderId="26" xfId="37" applyNumberFormat="1" applyFont="1" applyFill="1" applyBorder="1" applyAlignment="1">
      <alignment horizontal="center" vertical="center" wrapText="1"/>
    </xf>
    <xf numFmtId="0" fontId="4" fillId="33" borderId="27" xfId="37" applyNumberFormat="1" applyFont="1" applyFill="1" applyBorder="1" applyAlignment="1">
      <alignment horizontal="right" vertical="center" wrapText="1"/>
    </xf>
    <xf numFmtId="0" fontId="4" fillId="33" borderId="28" xfId="37" applyNumberFormat="1" applyFont="1" applyFill="1" applyBorder="1" applyAlignment="1">
      <alignment horizontal="right" vertical="center" wrapText="1"/>
    </xf>
    <xf numFmtId="0" fontId="5" fillId="0" borderId="29" xfId="37" applyNumberFormat="1" applyFont="1" applyFill="1" applyBorder="1" applyAlignment="1">
      <alignment horizontal="left" vertical="center" wrapText="1"/>
    </xf>
    <xf numFmtId="0" fontId="4" fillId="0" borderId="29" xfId="37" applyNumberFormat="1" applyFont="1" applyFill="1" applyBorder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 2" xfId="34"/>
    <cellStyle name="Normal 3" xfId="35"/>
    <cellStyle name="Normal_Sheet1" xfId="36"/>
    <cellStyle name="Normal_SPISAK_SUMI_Gabrovo" xfId="37"/>
    <cellStyle name="Style 1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Currency" xfId="46"/>
    <cellStyle name="Currency [0]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Comma" xfId="55"/>
    <cellStyle name="Comma [0]" xfId="56"/>
    <cellStyle name="Изход" xfId="57"/>
    <cellStyle name="Изчисление" xfId="58"/>
    <cellStyle name="Контролна клетка" xfId="59"/>
    <cellStyle name="Лош" xfId="60"/>
    <cellStyle name="Неутрален" xfId="61"/>
    <cellStyle name="Обяснителен текст" xfId="62"/>
    <cellStyle name="Предупредителен текст" xfId="63"/>
    <cellStyle name="Percent" xfId="64"/>
    <cellStyle name="Свързана клетка" xfId="65"/>
    <cellStyle name="Сума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C1DA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4"/>
  <sheetViews>
    <sheetView tabSelected="1" zoomScale="86" zoomScaleNormal="86" zoomScalePageLayoutView="0" workbookViewId="0" topLeftCell="A201">
      <selection activeCell="E169" sqref="E169"/>
    </sheetView>
  </sheetViews>
  <sheetFormatPr defaultColWidth="9.25390625" defaultRowHeight="14.25"/>
  <cols>
    <col min="1" max="1" width="11.00390625" style="1" bestFit="1" customWidth="1"/>
    <col min="2" max="2" width="51.875" style="2" customWidth="1"/>
    <col min="3" max="3" width="6.375" style="3" customWidth="1"/>
    <col min="4" max="4" width="19.75390625" style="18" customWidth="1"/>
    <col min="5" max="5" width="9.75390625" style="4" customWidth="1"/>
    <col min="6" max="6" width="14.25390625" style="5" bestFit="1" customWidth="1"/>
    <col min="7" max="7" width="8.625" style="6" customWidth="1"/>
    <col min="8" max="9" width="10.75390625" style="2" hidden="1" customWidth="1"/>
    <col min="10" max="10" width="0" style="2" hidden="1" customWidth="1"/>
    <col min="11" max="16384" width="9.25390625" style="2" customWidth="1"/>
  </cols>
  <sheetData>
    <row r="1" spans="1:6" ht="112.5" customHeight="1">
      <c r="A1" s="115" t="s">
        <v>320</v>
      </c>
      <c r="B1" s="115"/>
      <c r="C1" s="115"/>
      <c r="D1" s="115"/>
      <c r="E1" s="115"/>
      <c r="F1" s="115"/>
    </row>
    <row r="2" spans="1:7" ht="67.5" customHeight="1">
      <c r="A2" s="116" t="s">
        <v>0</v>
      </c>
      <c r="B2" s="117"/>
      <c r="C2" s="118" t="s">
        <v>79</v>
      </c>
      <c r="D2" s="118"/>
      <c r="E2" s="118"/>
      <c r="F2" s="118"/>
      <c r="G2" s="2"/>
    </row>
    <row r="3" spans="1:7" ht="43.5" customHeight="1">
      <c r="A3" s="116" t="s">
        <v>1</v>
      </c>
      <c r="B3" s="117"/>
      <c r="C3" s="119" t="s">
        <v>43</v>
      </c>
      <c r="D3" s="119"/>
      <c r="E3" s="119"/>
      <c r="F3" s="119"/>
      <c r="G3" s="2"/>
    </row>
    <row r="4" spans="1:7" ht="14.25">
      <c r="A4" s="110"/>
      <c r="B4" s="111"/>
      <c r="C4" s="111"/>
      <c r="D4" s="111"/>
      <c r="E4" s="111"/>
      <c r="F4" s="112"/>
      <c r="G4" s="2"/>
    </row>
    <row r="5" spans="1:7" ht="63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1" t="s">
        <v>7</v>
      </c>
      <c r="G5" s="2"/>
    </row>
    <row r="6" spans="1:10" ht="16.5" thickBot="1">
      <c r="A6" s="12">
        <v>1</v>
      </c>
      <c r="B6" s="13">
        <v>2</v>
      </c>
      <c r="C6" s="13">
        <v>3</v>
      </c>
      <c r="D6" s="8">
        <v>4</v>
      </c>
      <c r="E6" s="13">
        <v>5</v>
      </c>
      <c r="F6" s="13">
        <v>6</v>
      </c>
      <c r="G6" s="2"/>
      <c r="H6" s="19"/>
      <c r="I6" s="19"/>
      <c r="J6" s="19"/>
    </row>
    <row r="7" spans="1:10" ht="22.5" customHeight="1" thickBot="1">
      <c r="A7" s="41"/>
      <c r="B7" s="101" t="s">
        <v>26</v>
      </c>
      <c r="C7" s="101"/>
      <c r="D7" s="101"/>
      <c r="E7" s="101"/>
      <c r="F7" s="101"/>
      <c r="G7" s="2"/>
      <c r="H7" s="19"/>
      <c r="I7" s="19"/>
      <c r="J7" s="19"/>
    </row>
    <row r="8" spans="1:7" ht="15.75">
      <c r="A8" s="98" t="s">
        <v>9</v>
      </c>
      <c r="B8" s="99"/>
      <c r="C8" s="99"/>
      <c r="D8" s="99"/>
      <c r="E8" s="99"/>
      <c r="F8" s="100"/>
      <c r="G8" s="21"/>
    </row>
    <row r="9" spans="1:7" ht="15.75">
      <c r="A9" s="14" t="s">
        <v>8</v>
      </c>
      <c r="B9" s="102" t="s">
        <v>21</v>
      </c>
      <c r="C9" s="103"/>
      <c r="D9" s="103"/>
      <c r="E9" s="103"/>
      <c r="F9" s="104"/>
      <c r="G9" s="2"/>
    </row>
    <row r="10" spans="1:7" ht="30">
      <c r="A10" s="15" t="s">
        <v>10</v>
      </c>
      <c r="B10" s="16" t="s">
        <v>44</v>
      </c>
      <c r="C10" s="17" t="s">
        <v>11</v>
      </c>
      <c r="D10" s="24">
        <v>36.65</v>
      </c>
      <c r="E10" s="25"/>
      <c r="F10" s="26">
        <f>D10*E10</f>
        <v>0</v>
      </c>
      <c r="G10" s="21"/>
    </row>
    <row r="11" spans="1:7" ht="75">
      <c r="A11" s="15" t="s">
        <v>12</v>
      </c>
      <c r="B11" s="16" t="s">
        <v>45</v>
      </c>
      <c r="C11" s="17" t="s">
        <v>11</v>
      </c>
      <c r="D11" s="24">
        <v>4.55</v>
      </c>
      <c r="E11" s="25"/>
      <c r="F11" s="26">
        <f>D11*E11</f>
        <v>0</v>
      </c>
      <c r="G11" s="21"/>
    </row>
    <row r="12" spans="1:7" ht="70.5" customHeight="1">
      <c r="A12" s="15" t="s">
        <v>13</v>
      </c>
      <c r="B12" s="16" t="s">
        <v>28</v>
      </c>
      <c r="C12" s="17" t="s">
        <v>11</v>
      </c>
      <c r="D12" s="24">
        <f>SUM(D10-D11)</f>
        <v>32.1</v>
      </c>
      <c r="E12" s="25"/>
      <c r="F12" s="26">
        <f>D12*E12</f>
        <v>0</v>
      </c>
      <c r="G12" s="21"/>
    </row>
    <row r="13" spans="1:7" ht="15.75">
      <c r="A13" s="15" t="s">
        <v>14</v>
      </c>
      <c r="B13" s="16" t="s">
        <v>39</v>
      </c>
      <c r="C13" s="17" t="s">
        <v>20</v>
      </c>
      <c r="D13" s="24">
        <v>3</v>
      </c>
      <c r="E13" s="25"/>
      <c r="F13" s="26">
        <f>D13*E13</f>
        <v>0</v>
      </c>
      <c r="G13" s="21"/>
    </row>
    <row r="14" spans="1:7" ht="15.75">
      <c r="A14" s="90" t="s">
        <v>46</v>
      </c>
      <c r="B14" s="91"/>
      <c r="C14" s="91"/>
      <c r="D14" s="91"/>
      <c r="E14" s="91"/>
      <c r="F14" s="44"/>
      <c r="G14" s="21"/>
    </row>
    <row r="15" spans="1:7" ht="45">
      <c r="A15" s="15" t="s">
        <v>15</v>
      </c>
      <c r="B15" s="16" t="s">
        <v>27</v>
      </c>
      <c r="C15" s="17" t="s">
        <v>17</v>
      </c>
      <c r="D15" s="27">
        <v>100</v>
      </c>
      <c r="E15" s="25"/>
      <c r="F15" s="26">
        <f>D15*E15</f>
        <v>0</v>
      </c>
      <c r="G15" s="21"/>
    </row>
    <row r="16" spans="1:7" ht="30">
      <c r="A16" s="15" t="s">
        <v>16</v>
      </c>
      <c r="B16" s="16" t="s">
        <v>144</v>
      </c>
      <c r="C16" s="17" t="s">
        <v>17</v>
      </c>
      <c r="D16" s="27">
        <v>65</v>
      </c>
      <c r="E16" s="25"/>
      <c r="F16" s="26">
        <f>D16*E16</f>
        <v>0</v>
      </c>
      <c r="G16" s="21"/>
    </row>
    <row r="17" spans="1:7" ht="30">
      <c r="A17" s="15" t="s">
        <v>38</v>
      </c>
      <c r="B17" s="16" t="s">
        <v>81</v>
      </c>
      <c r="C17" s="17" t="s">
        <v>11</v>
      </c>
      <c r="D17" s="27">
        <v>25</v>
      </c>
      <c r="E17" s="25"/>
      <c r="F17" s="26">
        <f>D17*E17</f>
        <v>0</v>
      </c>
      <c r="G17" s="21"/>
    </row>
    <row r="18" spans="1:7" ht="30">
      <c r="A18" s="15" t="s">
        <v>80</v>
      </c>
      <c r="B18" s="16" t="s">
        <v>25</v>
      </c>
      <c r="C18" s="17" t="s">
        <v>20</v>
      </c>
      <c r="D18" s="24">
        <v>3</v>
      </c>
      <c r="E18" s="28"/>
      <c r="F18" s="26">
        <f>D18*E18</f>
        <v>0</v>
      </c>
      <c r="G18" s="21"/>
    </row>
    <row r="19" spans="1:7" ht="15.75" customHeight="1">
      <c r="A19" s="98" t="s">
        <v>22</v>
      </c>
      <c r="B19" s="99"/>
      <c r="C19" s="99"/>
      <c r="D19" s="99"/>
      <c r="E19" s="42"/>
      <c r="F19" s="43"/>
      <c r="G19" s="21"/>
    </row>
    <row r="20" spans="1:10" ht="15.75">
      <c r="A20" s="14" t="s">
        <v>29</v>
      </c>
      <c r="B20" s="45" t="s">
        <v>47</v>
      </c>
      <c r="C20" s="46"/>
      <c r="D20" s="46"/>
      <c r="E20" s="46"/>
      <c r="F20" s="47"/>
      <c r="G20" s="21"/>
      <c r="H20" s="2">
        <v>319.12</v>
      </c>
      <c r="I20" s="2">
        <v>321.75</v>
      </c>
      <c r="J20" s="2">
        <v>411.82</v>
      </c>
    </row>
    <row r="21" spans="1:7" ht="45">
      <c r="A21" s="15" t="s">
        <v>30</v>
      </c>
      <c r="B21" s="16" t="s">
        <v>49</v>
      </c>
      <c r="C21" s="17" t="s">
        <v>11</v>
      </c>
      <c r="D21" s="28">
        <v>485</v>
      </c>
      <c r="E21" s="25"/>
      <c r="F21" s="26">
        <f aca="true" t="shared" si="0" ref="F21:F26">D21*E21</f>
        <v>0</v>
      </c>
      <c r="G21" s="21"/>
    </row>
    <row r="22" spans="1:7" ht="45">
      <c r="A22" s="15" t="s">
        <v>31</v>
      </c>
      <c r="B22" s="16" t="s">
        <v>48</v>
      </c>
      <c r="C22" s="17" t="s">
        <v>11</v>
      </c>
      <c r="D22" s="28">
        <v>485</v>
      </c>
      <c r="E22" s="88"/>
      <c r="F22" s="26">
        <f t="shared" si="0"/>
        <v>0</v>
      </c>
      <c r="G22" s="21"/>
    </row>
    <row r="23" spans="1:7" ht="60">
      <c r="A23" s="15" t="s">
        <v>32</v>
      </c>
      <c r="B23" s="16" t="s">
        <v>73</v>
      </c>
      <c r="C23" s="17" t="s">
        <v>11</v>
      </c>
      <c r="D23" s="28">
        <v>130</v>
      </c>
      <c r="E23" s="88"/>
      <c r="F23" s="26">
        <f t="shared" si="0"/>
        <v>0</v>
      </c>
      <c r="G23" s="21"/>
    </row>
    <row r="24" spans="1:7" ht="45">
      <c r="A24" s="15" t="s">
        <v>33</v>
      </c>
      <c r="B24" s="16" t="s">
        <v>50</v>
      </c>
      <c r="C24" s="17" t="s">
        <v>11</v>
      </c>
      <c r="D24" s="28">
        <v>130</v>
      </c>
      <c r="E24" s="88"/>
      <c r="F24" s="26">
        <f t="shared" si="0"/>
        <v>0</v>
      </c>
      <c r="G24" s="21"/>
    </row>
    <row r="25" spans="1:7" ht="60">
      <c r="A25" s="15" t="s">
        <v>34</v>
      </c>
      <c r="B25" s="16" t="s">
        <v>82</v>
      </c>
      <c r="C25" s="17" t="s">
        <v>11</v>
      </c>
      <c r="D25" s="28">
        <v>20</v>
      </c>
      <c r="E25" s="25"/>
      <c r="F25" s="26">
        <f t="shared" si="0"/>
        <v>0</v>
      </c>
      <c r="G25" s="21"/>
    </row>
    <row r="26" spans="1:10" ht="66.75" customHeight="1">
      <c r="A26" s="15" t="s">
        <v>35</v>
      </c>
      <c r="B26" s="16" t="s">
        <v>83</v>
      </c>
      <c r="C26" s="17" t="s">
        <v>11</v>
      </c>
      <c r="D26" s="28">
        <v>20</v>
      </c>
      <c r="E26" s="25"/>
      <c r="F26" s="26">
        <f t="shared" si="0"/>
        <v>0</v>
      </c>
      <c r="G26" s="21"/>
      <c r="H26" s="2" t="e">
        <f>#REF!</f>
        <v>#REF!</v>
      </c>
      <c r="I26" s="2" t="e">
        <f>#REF!</f>
        <v>#REF!</v>
      </c>
      <c r="J26" s="2" t="e">
        <f>#REF!</f>
        <v>#REF!</v>
      </c>
    </row>
    <row r="27" spans="1:7" ht="15.75">
      <c r="A27" s="90" t="s">
        <v>58</v>
      </c>
      <c r="B27" s="91"/>
      <c r="C27" s="91"/>
      <c r="D27" s="91"/>
      <c r="E27" s="91"/>
      <c r="F27" s="44"/>
      <c r="G27" s="21"/>
    </row>
    <row r="28" spans="1:10" ht="15.75">
      <c r="A28" s="15" t="s">
        <v>56</v>
      </c>
      <c r="B28" s="16" t="s">
        <v>61</v>
      </c>
      <c r="C28" s="17" t="s">
        <v>11</v>
      </c>
      <c r="D28" s="28">
        <v>1275</v>
      </c>
      <c r="E28" s="25"/>
      <c r="F28" s="26">
        <f aca="true" t="shared" si="1" ref="F28:F35">D28*E28</f>
        <v>0</v>
      </c>
      <c r="G28" s="21"/>
      <c r="H28" s="2">
        <f>H20</f>
        <v>319.12</v>
      </c>
      <c r="I28" s="2">
        <f>I20</f>
        <v>321.75</v>
      </c>
      <c r="J28" s="2">
        <f>J20</f>
        <v>411.82</v>
      </c>
    </row>
    <row r="29" spans="1:10" ht="30">
      <c r="A29" s="15" t="s">
        <v>57</v>
      </c>
      <c r="B29" s="22" t="s">
        <v>51</v>
      </c>
      <c r="C29" s="23" t="s">
        <v>11</v>
      </c>
      <c r="D29" s="28">
        <v>150</v>
      </c>
      <c r="E29" s="29"/>
      <c r="F29" s="26">
        <f t="shared" si="1"/>
        <v>0</v>
      </c>
      <c r="G29" s="21"/>
      <c r="H29" s="2">
        <v>427.66</v>
      </c>
      <c r="I29" s="2">
        <v>414.89</v>
      </c>
      <c r="J29" s="2">
        <v>537.21</v>
      </c>
    </row>
    <row r="30" spans="1:7" ht="45">
      <c r="A30" s="15" t="s">
        <v>63</v>
      </c>
      <c r="B30" s="22" t="s">
        <v>75</v>
      </c>
      <c r="C30" s="23" t="s">
        <v>11</v>
      </c>
      <c r="D30" s="28">
        <v>815</v>
      </c>
      <c r="E30" s="29"/>
      <c r="F30" s="26">
        <f t="shared" si="1"/>
        <v>0</v>
      </c>
      <c r="G30" s="21"/>
    </row>
    <row r="31" spans="1:7" ht="30" customHeight="1">
      <c r="A31" s="15" t="s">
        <v>64</v>
      </c>
      <c r="B31" s="16" t="s">
        <v>52</v>
      </c>
      <c r="C31" s="23" t="s">
        <v>11</v>
      </c>
      <c r="D31" s="28">
        <v>815</v>
      </c>
      <c r="E31" s="25"/>
      <c r="F31" s="26">
        <f t="shared" si="1"/>
        <v>0</v>
      </c>
      <c r="G31" s="21"/>
    </row>
    <row r="32" spans="1:7" ht="30" customHeight="1">
      <c r="A32" s="15" t="s">
        <v>65</v>
      </c>
      <c r="B32" s="16" t="s">
        <v>62</v>
      </c>
      <c r="C32" s="17" t="s">
        <v>17</v>
      </c>
      <c r="D32" s="28">
        <v>125</v>
      </c>
      <c r="E32" s="25"/>
      <c r="F32" s="26">
        <f t="shared" si="1"/>
        <v>0</v>
      </c>
      <c r="G32" s="21"/>
    </row>
    <row r="33" spans="1:7" ht="30">
      <c r="A33" s="15" t="s">
        <v>66</v>
      </c>
      <c r="B33" s="16" t="s">
        <v>145</v>
      </c>
      <c r="C33" s="17" t="s">
        <v>17</v>
      </c>
      <c r="D33" s="28">
        <v>50</v>
      </c>
      <c r="E33" s="25"/>
      <c r="F33" s="26">
        <f t="shared" si="1"/>
        <v>0</v>
      </c>
      <c r="G33" s="21"/>
    </row>
    <row r="34" spans="1:7" ht="30">
      <c r="A34" s="15" t="s">
        <v>74</v>
      </c>
      <c r="B34" s="16" t="s">
        <v>310</v>
      </c>
      <c r="C34" s="23" t="s">
        <v>11</v>
      </c>
      <c r="D34" s="28">
        <v>815</v>
      </c>
      <c r="E34" s="25"/>
      <c r="F34" s="26">
        <f t="shared" si="1"/>
        <v>0</v>
      </c>
      <c r="G34" s="21"/>
    </row>
    <row r="35" spans="1:7" ht="30" customHeight="1">
      <c r="A35" s="15" t="s">
        <v>76</v>
      </c>
      <c r="B35" s="16" t="s">
        <v>19</v>
      </c>
      <c r="C35" s="17" t="s">
        <v>20</v>
      </c>
      <c r="D35" s="28">
        <v>15</v>
      </c>
      <c r="E35" s="25"/>
      <c r="F35" s="26">
        <f t="shared" si="1"/>
        <v>0</v>
      </c>
      <c r="G35" s="21"/>
    </row>
    <row r="36" spans="1:7" ht="15.75" customHeight="1">
      <c r="A36" s="98" t="s">
        <v>53</v>
      </c>
      <c r="B36" s="99"/>
      <c r="C36" s="99"/>
      <c r="D36" s="99"/>
      <c r="E36" s="42"/>
      <c r="F36" s="43"/>
      <c r="G36" s="21"/>
    </row>
    <row r="37" spans="1:10" ht="15.75">
      <c r="A37" s="14" t="s">
        <v>54</v>
      </c>
      <c r="B37" s="45" t="s">
        <v>55</v>
      </c>
      <c r="C37" s="46"/>
      <c r="D37" s="46"/>
      <c r="E37" s="46"/>
      <c r="F37" s="47"/>
      <c r="G37" s="21"/>
      <c r="H37" s="2">
        <v>319.12</v>
      </c>
      <c r="I37" s="2">
        <v>321.75</v>
      </c>
      <c r="J37" s="2">
        <v>411.82</v>
      </c>
    </row>
    <row r="38" spans="1:7" ht="45">
      <c r="A38" s="15" t="s">
        <v>23</v>
      </c>
      <c r="B38" s="16" t="s">
        <v>85</v>
      </c>
      <c r="C38" s="23" t="s">
        <v>11</v>
      </c>
      <c r="D38" s="28">
        <v>75</v>
      </c>
      <c r="E38" s="25"/>
      <c r="F38" s="26">
        <f>D38*E38</f>
        <v>0</v>
      </c>
      <c r="G38" s="48"/>
    </row>
    <row r="39" spans="1:7" ht="75">
      <c r="A39" s="15" t="s">
        <v>40</v>
      </c>
      <c r="B39" s="16" t="s">
        <v>84</v>
      </c>
      <c r="C39" s="23" t="s">
        <v>11</v>
      </c>
      <c r="D39" s="28">
        <v>335</v>
      </c>
      <c r="E39" s="25"/>
      <c r="F39" s="26">
        <f>D39*E39</f>
        <v>0</v>
      </c>
      <c r="G39" s="48"/>
    </row>
    <row r="40" spans="1:7" ht="15.75" customHeight="1">
      <c r="A40" s="90" t="s">
        <v>24</v>
      </c>
      <c r="B40" s="91"/>
      <c r="C40" s="91"/>
      <c r="D40" s="91"/>
      <c r="E40" s="91"/>
      <c r="F40" s="44"/>
      <c r="G40" s="48"/>
    </row>
    <row r="41" spans="1:7" ht="15.75">
      <c r="A41" s="15" t="s">
        <v>41</v>
      </c>
      <c r="B41" s="65" t="s">
        <v>148</v>
      </c>
      <c r="C41" s="17" t="s">
        <v>17</v>
      </c>
      <c r="D41" s="28">
        <v>85</v>
      </c>
      <c r="E41" s="25"/>
      <c r="F41" s="26">
        <f aca="true" t="shared" si="2" ref="F41:F55">D41*E41</f>
        <v>0</v>
      </c>
      <c r="G41" s="48"/>
    </row>
    <row r="42" spans="1:7" ht="15.75">
      <c r="A42" s="15" t="s">
        <v>42</v>
      </c>
      <c r="B42" s="65" t="s">
        <v>149</v>
      </c>
      <c r="C42" s="17" t="s">
        <v>17</v>
      </c>
      <c r="D42" s="28">
        <v>60</v>
      </c>
      <c r="E42" s="25"/>
      <c r="F42" s="26">
        <f t="shared" si="2"/>
        <v>0</v>
      </c>
      <c r="G42" s="48"/>
    </row>
    <row r="43" spans="1:7" ht="30">
      <c r="A43" s="15" t="s">
        <v>59</v>
      </c>
      <c r="B43" s="65" t="s">
        <v>160</v>
      </c>
      <c r="C43" s="23" t="s">
        <v>11</v>
      </c>
      <c r="D43" s="28">
        <v>32</v>
      </c>
      <c r="E43" s="25"/>
      <c r="F43" s="26">
        <f t="shared" si="2"/>
        <v>0</v>
      </c>
      <c r="G43" s="48"/>
    </row>
    <row r="44" spans="1:7" ht="30">
      <c r="A44" s="15" t="s">
        <v>60</v>
      </c>
      <c r="B44" s="65" t="s">
        <v>150</v>
      </c>
      <c r="C44" s="23" t="s">
        <v>11</v>
      </c>
      <c r="D44" s="28">
        <v>525</v>
      </c>
      <c r="E44" s="25"/>
      <c r="F44" s="26">
        <f t="shared" si="2"/>
        <v>0</v>
      </c>
      <c r="G44" s="48"/>
    </row>
    <row r="45" spans="1:7" ht="15.75">
      <c r="A45" s="15" t="s">
        <v>68</v>
      </c>
      <c r="B45" s="65" t="s">
        <v>151</v>
      </c>
      <c r="C45" s="23" t="s">
        <v>11</v>
      </c>
      <c r="D45" s="28">
        <v>525</v>
      </c>
      <c r="E45" s="25"/>
      <c r="F45" s="26">
        <f t="shared" si="2"/>
        <v>0</v>
      </c>
      <c r="G45" s="48"/>
    </row>
    <row r="46" spans="1:7" ht="45">
      <c r="A46" s="15" t="s">
        <v>69</v>
      </c>
      <c r="B46" s="65" t="s">
        <v>318</v>
      </c>
      <c r="C46" s="23" t="s">
        <v>11</v>
      </c>
      <c r="D46" s="28">
        <v>525</v>
      </c>
      <c r="E46" s="25"/>
      <c r="F46" s="26">
        <f t="shared" si="2"/>
        <v>0</v>
      </c>
      <c r="G46" s="48"/>
    </row>
    <row r="47" spans="1:7" ht="15.75">
      <c r="A47" s="15" t="s">
        <v>70</v>
      </c>
      <c r="B47" s="65" t="s">
        <v>152</v>
      </c>
      <c r="C47" s="17" t="s">
        <v>17</v>
      </c>
      <c r="D47" s="28">
        <v>85</v>
      </c>
      <c r="E47" s="25"/>
      <c r="F47" s="26">
        <f t="shared" si="2"/>
        <v>0</v>
      </c>
      <c r="G47" s="48"/>
    </row>
    <row r="48" spans="1:7" ht="15.75">
      <c r="A48" s="15" t="s">
        <v>155</v>
      </c>
      <c r="B48" s="65" t="s">
        <v>153</v>
      </c>
      <c r="C48" s="17" t="s">
        <v>17</v>
      </c>
      <c r="D48" s="28">
        <v>60</v>
      </c>
      <c r="E48" s="25"/>
      <c r="F48" s="26">
        <f t="shared" si="2"/>
        <v>0</v>
      </c>
      <c r="G48" s="48"/>
    </row>
    <row r="49" spans="1:7" ht="15.75">
      <c r="A49" s="15" t="s">
        <v>156</v>
      </c>
      <c r="B49" s="65" t="s">
        <v>154</v>
      </c>
      <c r="C49" s="23" t="s">
        <v>11</v>
      </c>
      <c r="D49" s="28">
        <v>10</v>
      </c>
      <c r="E49" s="25"/>
      <c r="F49" s="26">
        <f t="shared" si="2"/>
        <v>0</v>
      </c>
      <c r="G49" s="48"/>
    </row>
    <row r="50" spans="1:7" ht="30">
      <c r="A50" s="15" t="s">
        <v>157</v>
      </c>
      <c r="B50" s="65" t="s">
        <v>67</v>
      </c>
      <c r="C50" s="23" t="s">
        <v>11</v>
      </c>
      <c r="D50" s="28">
        <v>25</v>
      </c>
      <c r="E50" s="25"/>
      <c r="F50" s="26">
        <f t="shared" si="2"/>
        <v>0</v>
      </c>
      <c r="G50" s="48"/>
    </row>
    <row r="51" spans="1:7" ht="30">
      <c r="A51" s="15" t="s">
        <v>158</v>
      </c>
      <c r="B51" s="65" t="s">
        <v>72</v>
      </c>
      <c r="C51" s="23" t="s">
        <v>11</v>
      </c>
      <c r="D51" s="28">
        <v>35</v>
      </c>
      <c r="E51" s="25"/>
      <c r="F51" s="26">
        <f t="shared" si="2"/>
        <v>0</v>
      </c>
      <c r="G51" s="48"/>
    </row>
    <row r="52" spans="1:7" ht="15.75">
      <c r="A52" s="15" t="s">
        <v>159</v>
      </c>
      <c r="B52" s="65" t="s">
        <v>162</v>
      </c>
      <c r="C52" s="23" t="s">
        <v>18</v>
      </c>
      <c r="D52" s="28">
        <v>2</v>
      </c>
      <c r="E52" s="25"/>
      <c r="F52" s="26">
        <f t="shared" si="2"/>
        <v>0</v>
      </c>
      <c r="G52" s="48"/>
    </row>
    <row r="53" spans="1:7" ht="15.75">
      <c r="A53" s="15" t="s">
        <v>161</v>
      </c>
      <c r="B53" s="65" t="s">
        <v>163</v>
      </c>
      <c r="C53" s="23" t="s">
        <v>11</v>
      </c>
      <c r="D53" s="28">
        <v>32</v>
      </c>
      <c r="E53" s="25"/>
      <c r="F53" s="26">
        <f t="shared" si="2"/>
        <v>0</v>
      </c>
      <c r="G53" s="48"/>
    </row>
    <row r="54" spans="1:7" ht="30">
      <c r="A54" s="15" t="s">
        <v>164</v>
      </c>
      <c r="B54" s="65" t="s">
        <v>71</v>
      </c>
      <c r="C54" s="23" t="s">
        <v>11</v>
      </c>
      <c r="D54" s="28">
        <v>350</v>
      </c>
      <c r="E54" s="25"/>
      <c r="F54" s="26">
        <f t="shared" si="2"/>
        <v>0</v>
      </c>
      <c r="G54" s="48"/>
    </row>
    <row r="55" spans="1:7" ht="30">
      <c r="A55" s="15" t="s">
        <v>165</v>
      </c>
      <c r="B55" s="65" t="s">
        <v>19</v>
      </c>
      <c r="C55" s="23" t="s">
        <v>11</v>
      </c>
      <c r="D55" s="28">
        <v>10</v>
      </c>
      <c r="E55" s="25"/>
      <c r="F55" s="26">
        <f t="shared" si="2"/>
        <v>0</v>
      </c>
      <c r="G55" s="48"/>
    </row>
    <row r="56" spans="1:7" ht="15.75">
      <c r="A56" s="98" t="s">
        <v>89</v>
      </c>
      <c r="B56" s="99"/>
      <c r="C56" s="99"/>
      <c r="D56" s="99"/>
      <c r="E56" s="42"/>
      <c r="F56" s="43"/>
      <c r="G56" s="48"/>
    </row>
    <row r="57" spans="1:7" ht="15.75">
      <c r="A57" s="14" t="s">
        <v>86</v>
      </c>
      <c r="B57" s="45" t="s">
        <v>90</v>
      </c>
      <c r="C57" s="46"/>
      <c r="D57" s="46"/>
      <c r="E57" s="46"/>
      <c r="F57" s="47"/>
      <c r="G57" s="48"/>
    </row>
    <row r="58" spans="1:7" ht="45">
      <c r="A58" s="15" t="s">
        <v>87</v>
      </c>
      <c r="B58" s="16" t="s">
        <v>95</v>
      </c>
      <c r="C58" s="23" t="s">
        <v>11</v>
      </c>
      <c r="D58" s="28">
        <v>140</v>
      </c>
      <c r="E58" s="25"/>
      <c r="F58" s="26">
        <f>D58*E58</f>
        <v>0</v>
      </c>
      <c r="G58" s="48"/>
    </row>
    <row r="59" spans="1:7" ht="45">
      <c r="A59" s="15" t="s">
        <v>88</v>
      </c>
      <c r="B59" s="16" t="s">
        <v>94</v>
      </c>
      <c r="C59" s="23" t="s">
        <v>11</v>
      </c>
      <c r="D59" s="28">
        <v>140</v>
      </c>
      <c r="E59" s="25"/>
      <c r="F59" s="26">
        <f>D59*E59</f>
        <v>0</v>
      </c>
      <c r="G59" s="48"/>
    </row>
    <row r="60" spans="1:7" ht="15.75">
      <c r="A60" s="90" t="s">
        <v>168</v>
      </c>
      <c r="B60" s="91"/>
      <c r="C60" s="91"/>
      <c r="D60" s="91"/>
      <c r="E60" s="91"/>
      <c r="F60" s="44"/>
      <c r="G60" s="48"/>
    </row>
    <row r="61" spans="1:7" ht="61.5" customHeight="1">
      <c r="A61" s="15" t="s">
        <v>91</v>
      </c>
      <c r="B61" s="16" t="s">
        <v>166</v>
      </c>
      <c r="C61" s="23" t="s">
        <v>11</v>
      </c>
      <c r="D61" s="28">
        <v>140</v>
      </c>
      <c r="E61" s="25"/>
      <c r="F61" s="26">
        <f>D61*E61</f>
        <v>0</v>
      </c>
      <c r="G61" s="48"/>
    </row>
    <row r="62" spans="1:7" ht="30">
      <c r="A62" s="15" t="s">
        <v>92</v>
      </c>
      <c r="B62" s="16" t="s">
        <v>311</v>
      </c>
      <c r="C62" s="23" t="s">
        <v>11</v>
      </c>
      <c r="D62" s="28">
        <v>140</v>
      </c>
      <c r="E62" s="25"/>
      <c r="F62" s="26">
        <f>D62*E62</f>
        <v>0</v>
      </c>
      <c r="G62" s="48"/>
    </row>
    <row r="63" spans="1:7" ht="14.25" customHeight="1">
      <c r="A63" s="108" t="s">
        <v>308</v>
      </c>
      <c r="B63" s="109"/>
      <c r="C63" s="109"/>
      <c r="D63" s="109"/>
      <c r="E63" s="109"/>
      <c r="F63" s="43"/>
      <c r="G63" s="21"/>
    </row>
    <row r="64" spans="1:7" ht="30">
      <c r="A64" s="15" t="s">
        <v>167</v>
      </c>
      <c r="B64" s="16" t="s">
        <v>93</v>
      </c>
      <c r="C64" s="17" t="s">
        <v>18</v>
      </c>
      <c r="D64" s="30">
        <v>1</v>
      </c>
      <c r="E64" s="25"/>
      <c r="F64" s="26">
        <f>D64*E64</f>
        <v>0</v>
      </c>
      <c r="G64" s="21"/>
    </row>
    <row r="65" spans="1:7" ht="30">
      <c r="A65" s="15" t="s">
        <v>234</v>
      </c>
      <c r="B65" s="87" t="s">
        <v>319</v>
      </c>
      <c r="C65" s="86" t="s">
        <v>18</v>
      </c>
      <c r="D65" s="30">
        <v>1</v>
      </c>
      <c r="E65" s="28"/>
      <c r="F65" s="26">
        <f>D65*E65</f>
        <v>0</v>
      </c>
      <c r="G65" s="21"/>
    </row>
    <row r="66" spans="1:7" ht="14.25" customHeight="1" thickBot="1">
      <c r="A66" s="38"/>
      <c r="B66" s="67" t="s">
        <v>299</v>
      </c>
      <c r="C66" s="39"/>
      <c r="D66" s="39"/>
      <c r="E66" s="39"/>
      <c r="F66" s="40">
        <f>SUM(F10:F65)</f>
        <v>0</v>
      </c>
      <c r="G66" s="21"/>
    </row>
    <row r="67" spans="1:7" ht="28.5" customHeight="1" thickBot="1">
      <c r="A67" s="41"/>
      <c r="B67" s="101" t="s">
        <v>77</v>
      </c>
      <c r="C67" s="101"/>
      <c r="D67" s="101"/>
      <c r="E67" s="101"/>
      <c r="F67" s="101"/>
      <c r="G67" s="21"/>
    </row>
    <row r="68" spans="1:7" ht="14.25" customHeight="1">
      <c r="A68" s="14" t="s">
        <v>8</v>
      </c>
      <c r="B68" s="56" t="s">
        <v>114</v>
      </c>
      <c r="C68" s="57"/>
      <c r="D68" s="57"/>
      <c r="E68" s="57"/>
      <c r="F68" s="57"/>
      <c r="G68" s="21"/>
    </row>
    <row r="69" spans="1:7" ht="14.25" customHeight="1">
      <c r="A69" s="58"/>
      <c r="B69" s="59" t="s">
        <v>115</v>
      </c>
      <c r="C69" s="60"/>
      <c r="D69" s="61"/>
      <c r="E69" s="62"/>
      <c r="F69" s="63"/>
      <c r="G69" s="21"/>
    </row>
    <row r="70" spans="1:7" ht="14.25" customHeight="1">
      <c r="A70" s="15" t="s">
        <v>10</v>
      </c>
      <c r="B70" s="16" t="s">
        <v>116</v>
      </c>
      <c r="C70" s="17" t="s">
        <v>117</v>
      </c>
      <c r="D70" s="24">
        <v>4.4</v>
      </c>
      <c r="E70" s="25"/>
      <c r="F70" s="26">
        <f aca="true" t="shared" si="3" ref="F70:F86">ROUND(D70*E70,2)</f>
        <v>0</v>
      </c>
      <c r="G70" s="21"/>
    </row>
    <row r="71" spans="1:7" ht="14.25" customHeight="1">
      <c r="A71" s="58"/>
      <c r="B71" s="59" t="s">
        <v>118</v>
      </c>
      <c r="C71" s="60"/>
      <c r="D71" s="61"/>
      <c r="E71" s="62"/>
      <c r="F71" s="63"/>
      <c r="G71" s="21"/>
    </row>
    <row r="72" spans="1:7" ht="14.25" customHeight="1">
      <c r="A72" s="15" t="s">
        <v>12</v>
      </c>
      <c r="B72" s="16" t="s">
        <v>119</v>
      </c>
      <c r="C72" s="17" t="s">
        <v>120</v>
      </c>
      <c r="D72" s="24">
        <v>2.6</v>
      </c>
      <c r="E72" s="25"/>
      <c r="F72" s="26">
        <f t="shared" si="3"/>
        <v>0</v>
      </c>
      <c r="G72" s="21"/>
    </row>
    <row r="73" spans="1:7" ht="14.25" customHeight="1">
      <c r="A73" s="15" t="s">
        <v>13</v>
      </c>
      <c r="B73" s="16" t="s">
        <v>121</v>
      </c>
      <c r="C73" s="17" t="s">
        <v>120</v>
      </c>
      <c r="D73" s="24">
        <v>0.4</v>
      </c>
      <c r="E73" s="25"/>
      <c r="F73" s="26">
        <f t="shared" si="3"/>
        <v>0</v>
      </c>
      <c r="G73" s="21"/>
    </row>
    <row r="74" spans="1:7" ht="14.25" customHeight="1">
      <c r="A74" s="15" t="s">
        <v>14</v>
      </c>
      <c r="B74" s="16" t="s">
        <v>122</v>
      </c>
      <c r="C74" s="17" t="s">
        <v>120</v>
      </c>
      <c r="D74" s="24">
        <v>0.5</v>
      </c>
      <c r="E74" s="25"/>
      <c r="F74" s="26">
        <f t="shared" si="3"/>
        <v>0</v>
      </c>
      <c r="G74" s="21"/>
    </row>
    <row r="75" spans="1:7" ht="14.25" customHeight="1">
      <c r="A75" s="15" t="s">
        <v>15</v>
      </c>
      <c r="B75" s="16" t="s">
        <v>123</v>
      </c>
      <c r="C75" s="17" t="s">
        <v>120</v>
      </c>
      <c r="D75" s="24">
        <v>3.9</v>
      </c>
      <c r="E75" s="25"/>
      <c r="F75" s="26">
        <f t="shared" si="3"/>
        <v>0</v>
      </c>
      <c r="G75" s="20"/>
    </row>
    <row r="76" spans="1:6" ht="30">
      <c r="A76" s="15" t="s">
        <v>16</v>
      </c>
      <c r="B76" s="16" t="s">
        <v>124</v>
      </c>
      <c r="C76" s="17" t="s">
        <v>120</v>
      </c>
      <c r="D76" s="24">
        <v>1.7</v>
      </c>
      <c r="E76" s="25"/>
      <c r="F76" s="26">
        <f t="shared" si="3"/>
        <v>0</v>
      </c>
    </row>
    <row r="77" spans="1:6" ht="15.75">
      <c r="A77" s="58"/>
      <c r="B77" s="59" t="s">
        <v>125</v>
      </c>
      <c r="C77" s="60"/>
      <c r="D77" s="61"/>
      <c r="E77" s="62"/>
      <c r="F77" s="63"/>
    </row>
    <row r="78" spans="1:6" ht="17.25">
      <c r="A78" s="15" t="s">
        <v>38</v>
      </c>
      <c r="B78" s="16" t="s">
        <v>126</v>
      </c>
      <c r="C78" s="17" t="s">
        <v>117</v>
      </c>
      <c r="D78" s="24">
        <v>5.8</v>
      </c>
      <c r="E78" s="25"/>
      <c r="F78" s="26">
        <f t="shared" si="3"/>
        <v>0</v>
      </c>
    </row>
    <row r="79" spans="1:6" ht="15.75">
      <c r="A79" s="58"/>
      <c r="B79" s="59" t="s">
        <v>127</v>
      </c>
      <c r="C79" s="60"/>
      <c r="D79" s="61"/>
      <c r="E79" s="62"/>
      <c r="F79" s="63"/>
    </row>
    <row r="80" spans="1:6" ht="17.25">
      <c r="A80" s="15" t="s">
        <v>80</v>
      </c>
      <c r="B80" s="16" t="s">
        <v>128</v>
      </c>
      <c r="C80" s="17" t="s">
        <v>120</v>
      </c>
      <c r="D80" s="24">
        <v>0.4</v>
      </c>
      <c r="E80" s="25"/>
      <c r="F80" s="26">
        <f t="shared" si="3"/>
        <v>0</v>
      </c>
    </row>
    <row r="81" spans="1:6" ht="17.25">
      <c r="A81" s="15" t="s">
        <v>293</v>
      </c>
      <c r="B81" s="16" t="s">
        <v>129</v>
      </c>
      <c r="C81" s="17" t="s">
        <v>120</v>
      </c>
      <c r="D81" s="24">
        <v>1.2</v>
      </c>
      <c r="E81" s="25"/>
      <c r="F81" s="26">
        <f t="shared" si="3"/>
        <v>0</v>
      </c>
    </row>
    <row r="82" spans="1:6" ht="15.75">
      <c r="A82" s="58"/>
      <c r="B82" s="59" t="s">
        <v>130</v>
      </c>
      <c r="C82" s="60"/>
      <c r="D82" s="61"/>
      <c r="E82" s="62"/>
      <c r="F82" s="63"/>
    </row>
    <row r="83" spans="1:6" ht="15.75">
      <c r="A83" s="15" t="s">
        <v>294</v>
      </c>
      <c r="B83" s="16" t="s">
        <v>131</v>
      </c>
      <c r="C83" s="17" t="s">
        <v>132</v>
      </c>
      <c r="D83" s="24">
        <v>40</v>
      </c>
      <c r="E83" s="25"/>
      <c r="F83" s="26">
        <f t="shared" si="3"/>
        <v>0</v>
      </c>
    </row>
    <row r="84" spans="1:6" ht="15.75">
      <c r="A84" s="15" t="s">
        <v>295</v>
      </c>
      <c r="B84" s="16" t="s">
        <v>133</v>
      </c>
      <c r="C84" s="17" t="s">
        <v>132</v>
      </c>
      <c r="D84" s="24">
        <v>68</v>
      </c>
      <c r="E84" s="25"/>
      <c r="F84" s="26">
        <f t="shared" si="3"/>
        <v>0</v>
      </c>
    </row>
    <row r="85" spans="1:6" ht="15.75">
      <c r="A85" s="58"/>
      <c r="B85" s="59" t="s">
        <v>134</v>
      </c>
      <c r="C85" s="60"/>
      <c r="D85" s="61"/>
      <c r="E85" s="62"/>
      <c r="F85" s="63"/>
    </row>
    <row r="86" spans="1:6" ht="17.25">
      <c r="A86" s="15" t="s">
        <v>309</v>
      </c>
      <c r="B86" s="16" t="s">
        <v>135</v>
      </c>
      <c r="C86" s="17" t="s">
        <v>117</v>
      </c>
      <c r="D86" s="24">
        <v>2.6000000000000005</v>
      </c>
      <c r="E86" s="25"/>
      <c r="F86" s="26">
        <f t="shared" si="3"/>
        <v>0</v>
      </c>
    </row>
    <row r="87" spans="1:6" ht="15.75">
      <c r="A87" s="14" t="s">
        <v>29</v>
      </c>
      <c r="B87" s="56" t="s">
        <v>136</v>
      </c>
      <c r="C87" s="57"/>
      <c r="D87" s="57"/>
      <c r="E87" s="57"/>
      <c r="F87" s="57"/>
    </row>
    <row r="88" spans="1:6" ht="15.75">
      <c r="A88" s="58"/>
      <c r="B88" s="59" t="s">
        <v>115</v>
      </c>
      <c r="C88" s="60"/>
      <c r="D88" s="61"/>
      <c r="E88" s="62"/>
      <c r="F88" s="63"/>
    </row>
    <row r="89" spans="1:6" ht="17.25">
      <c r="A89" s="15" t="s">
        <v>30</v>
      </c>
      <c r="B89" s="16" t="s">
        <v>137</v>
      </c>
      <c r="C89" s="17" t="s">
        <v>117</v>
      </c>
      <c r="D89" s="24">
        <v>216</v>
      </c>
      <c r="E89" s="25"/>
      <c r="F89" s="26">
        <f aca="true" t="shared" si="4" ref="F89:F95">ROUND(D89*E89,2)</f>
        <v>0</v>
      </c>
    </row>
    <row r="90" spans="1:6" ht="17.25">
      <c r="A90" s="15" t="s">
        <v>31</v>
      </c>
      <c r="B90" s="16" t="s">
        <v>138</v>
      </c>
      <c r="C90" s="17" t="s">
        <v>117</v>
      </c>
      <c r="D90" s="24">
        <v>216</v>
      </c>
      <c r="E90" s="25"/>
      <c r="F90" s="26">
        <f t="shared" si="4"/>
        <v>0</v>
      </c>
    </row>
    <row r="91" spans="1:6" ht="17.25">
      <c r="A91" s="15" t="s">
        <v>32</v>
      </c>
      <c r="B91" s="16" t="s">
        <v>139</v>
      </c>
      <c r="C91" s="17" t="s">
        <v>120</v>
      </c>
      <c r="D91" s="24">
        <v>13</v>
      </c>
      <c r="E91" s="25"/>
      <c r="F91" s="26">
        <f t="shared" si="4"/>
        <v>0</v>
      </c>
    </row>
    <row r="92" spans="1:6" ht="17.25">
      <c r="A92" s="15" t="s">
        <v>33</v>
      </c>
      <c r="B92" s="16" t="s">
        <v>140</v>
      </c>
      <c r="C92" s="17" t="s">
        <v>120</v>
      </c>
      <c r="D92" s="24">
        <v>38</v>
      </c>
      <c r="E92" s="25"/>
      <c r="F92" s="26">
        <f t="shared" si="4"/>
        <v>0</v>
      </c>
    </row>
    <row r="93" spans="1:6" ht="15.75">
      <c r="A93" s="58"/>
      <c r="B93" s="59" t="s">
        <v>141</v>
      </c>
      <c r="C93" s="60"/>
      <c r="D93" s="61"/>
      <c r="E93" s="62"/>
      <c r="F93" s="63"/>
    </row>
    <row r="94" spans="1:6" ht="17.25">
      <c r="A94" s="15" t="s">
        <v>34</v>
      </c>
      <c r="B94" s="16" t="s">
        <v>146</v>
      </c>
      <c r="C94" s="17" t="s">
        <v>120</v>
      </c>
      <c r="D94" s="24">
        <v>13</v>
      </c>
      <c r="E94" s="25"/>
      <c r="F94" s="26">
        <f t="shared" si="4"/>
        <v>0</v>
      </c>
    </row>
    <row r="95" spans="1:6" ht="17.25">
      <c r="A95" s="15" t="s">
        <v>35</v>
      </c>
      <c r="B95" s="16" t="s">
        <v>147</v>
      </c>
      <c r="C95" s="17" t="s">
        <v>117</v>
      </c>
      <c r="D95" s="24">
        <v>216</v>
      </c>
      <c r="E95" s="25"/>
      <c r="F95" s="26">
        <f t="shared" si="4"/>
        <v>0</v>
      </c>
    </row>
    <row r="96" spans="1:6" ht="16.5" thickBot="1">
      <c r="A96" s="38"/>
      <c r="B96" s="67" t="s">
        <v>300</v>
      </c>
      <c r="C96" s="39"/>
      <c r="D96" s="39"/>
      <c r="E96" s="39"/>
      <c r="F96" s="40">
        <f>SUM(F68:F95)</f>
        <v>0</v>
      </c>
    </row>
    <row r="97" spans="1:6" ht="26.25" customHeight="1" thickBot="1">
      <c r="A97" s="41"/>
      <c r="B97" s="101" t="s">
        <v>37</v>
      </c>
      <c r="C97" s="101"/>
      <c r="D97" s="101"/>
      <c r="E97" s="101"/>
      <c r="F97" s="101"/>
    </row>
    <row r="98" spans="1:6" ht="15.75">
      <c r="A98" s="98" t="s">
        <v>292</v>
      </c>
      <c r="B98" s="99"/>
      <c r="C98" s="99"/>
      <c r="D98" s="99"/>
      <c r="E98" s="42"/>
      <c r="F98" s="43"/>
    </row>
    <row r="99" spans="1:6" ht="15.75">
      <c r="A99" s="81" t="s">
        <v>8</v>
      </c>
      <c r="B99" s="102" t="s">
        <v>169</v>
      </c>
      <c r="C99" s="103"/>
      <c r="D99" s="103"/>
      <c r="E99" s="103"/>
      <c r="F99" s="104"/>
    </row>
    <row r="100" spans="1:6" ht="15">
      <c r="A100" s="15" t="s">
        <v>10</v>
      </c>
      <c r="B100" s="32" t="s">
        <v>170</v>
      </c>
      <c r="C100" s="33" t="s">
        <v>18</v>
      </c>
      <c r="D100" s="34">
        <v>1</v>
      </c>
      <c r="E100" s="35"/>
      <c r="F100" s="35">
        <f>D100*E100</f>
        <v>0</v>
      </c>
    </row>
    <row r="101" spans="1:6" ht="30">
      <c r="A101" s="15" t="s">
        <v>12</v>
      </c>
      <c r="B101" s="32" t="s">
        <v>312</v>
      </c>
      <c r="C101" s="33" t="s">
        <v>18</v>
      </c>
      <c r="D101" s="34">
        <v>36</v>
      </c>
      <c r="E101" s="37"/>
      <c r="F101" s="35">
        <f aca="true" t="shared" si="5" ref="F101:F110">D101*E101</f>
        <v>0</v>
      </c>
    </row>
    <row r="102" spans="1:6" ht="30">
      <c r="A102" s="15" t="s">
        <v>13</v>
      </c>
      <c r="B102" s="32" t="s">
        <v>313</v>
      </c>
      <c r="C102" s="33" t="s">
        <v>18</v>
      </c>
      <c r="D102" s="34">
        <v>12</v>
      </c>
      <c r="E102" s="37"/>
      <c r="F102" s="35">
        <f t="shared" si="5"/>
        <v>0</v>
      </c>
    </row>
    <row r="103" spans="1:6" ht="30">
      <c r="A103" s="15" t="s">
        <v>14</v>
      </c>
      <c r="B103" s="32" t="s">
        <v>314</v>
      </c>
      <c r="C103" s="33" t="s">
        <v>18</v>
      </c>
      <c r="D103" s="34">
        <v>54</v>
      </c>
      <c r="E103" s="37"/>
      <c r="F103" s="35">
        <f t="shared" si="5"/>
        <v>0</v>
      </c>
    </row>
    <row r="104" spans="1:6" ht="30">
      <c r="A104" s="15" t="s">
        <v>15</v>
      </c>
      <c r="B104" s="32" t="s">
        <v>315</v>
      </c>
      <c r="C104" s="33" t="s">
        <v>18</v>
      </c>
      <c r="D104" s="35">
        <v>20</v>
      </c>
      <c r="E104" s="37"/>
      <c r="F104" s="35">
        <f t="shared" si="5"/>
        <v>0</v>
      </c>
    </row>
    <row r="105" spans="1:6" ht="30">
      <c r="A105" s="15" t="s">
        <v>16</v>
      </c>
      <c r="B105" s="31" t="s">
        <v>171</v>
      </c>
      <c r="C105" s="33" t="s">
        <v>18</v>
      </c>
      <c r="D105" s="34">
        <v>1</v>
      </c>
      <c r="E105" s="37"/>
      <c r="F105" s="35">
        <f t="shared" si="5"/>
        <v>0</v>
      </c>
    </row>
    <row r="106" spans="1:6" ht="30">
      <c r="A106" s="15" t="s">
        <v>38</v>
      </c>
      <c r="B106" s="31" t="s">
        <v>172</v>
      </c>
      <c r="C106" s="33" t="s">
        <v>18</v>
      </c>
      <c r="D106" s="34">
        <v>1</v>
      </c>
      <c r="E106" s="37"/>
      <c r="F106" s="35">
        <f t="shared" si="5"/>
        <v>0</v>
      </c>
    </row>
    <row r="107" spans="1:6" ht="60">
      <c r="A107" s="15" t="s">
        <v>80</v>
      </c>
      <c r="B107" s="31" t="s">
        <v>296</v>
      </c>
      <c r="C107" s="33" t="s">
        <v>18</v>
      </c>
      <c r="D107" s="34">
        <v>34</v>
      </c>
      <c r="E107" s="37"/>
      <c r="F107" s="35">
        <f t="shared" si="5"/>
        <v>0</v>
      </c>
    </row>
    <row r="108" spans="1:6" ht="15">
      <c r="A108" s="15" t="s">
        <v>293</v>
      </c>
      <c r="B108" s="31" t="s">
        <v>297</v>
      </c>
      <c r="C108" s="33" t="s">
        <v>187</v>
      </c>
      <c r="D108" s="34">
        <v>170</v>
      </c>
      <c r="E108" s="37"/>
      <c r="F108" s="35">
        <f t="shared" si="5"/>
        <v>0</v>
      </c>
    </row>
    <row r="109" spans="1:6" ht="15">
      <c r="A109" s="15" t="s">
        <v>294</v>
      </c>
      <c r="B109" s="31" t="s">
        <v>298</v>
      </c>
      <c r="C109" s="33" t="s">
        <v>187</v>
      </c>
      <c r="D109" s="34">
        <v>170</v>
      </c>
      <c r="E109" s="37"/>
      <c r="F109" s="35">
        <f t="shared" si="5"/>
        <v>0</v>
      </c>
    </row>
    <row r="110" spans="1:6" ht="30">
      <c r="A110" s="74" t="s">
        <v>295</v>
      </c>
      <c r="B110" s="75" t="s">
        <v>173</v>
      </c>
      <c r="C110" s="76" t="s">
        <v>18</v>
      </c>
      <c r="D110" s="77">
        <v>10</v>
      </c>
      <c r="E110" s="78"/>
      <c r="F110" s="77">
        <f t="shared" si="5"/>
        <v>0</v>
      </c>
    </row>
    <row r="111" spans="1:6" ht="15.75">
      <c r="A111" s="81" t="s">
        <v>29</v>
      </c>
      <c r="B111" s="105" t="s">
        <v>174</v>
      </c>
      <c r="C111" s="106"/>
      <c r="D111" s="106"/>
      <c r="E111" s="106"/>
      <c r="F111" s="107"/>
    </row>
    <row r="112" spans="1:6" ht="30">
      <c r="A112" s="15" t="s">
        <v>30</v>
      </c>
      <c r="B112" s="31" t="s">
        <v>175</v>
      </c>
      <c r="C112" s="33" t="s">
        <v>18</v>
      </c>
      <c r="D112" s="34">
        <v>1</v>
      </c>
      <c r="E112" s="34"/>
      <c r="F112" s="37">
        <f aca="true" t="shared" si="6" ref="F112:F119">D112*E112</f>
        <v>0</v>
      </c>
    </row>
    <row r="113" spans="1:6" ht="30">
      <c r="A113" s="15" t="s">
        <v>31</v>
      </c>
      <c r="B113" s="31" t="s">
        <v>176</v>
      </c>
      <c r="C113" s="33" t="s">
        <v>18</v>
      </c>
      <c r="D113" s="34">
        <v>1</v>
      </c>
      <c r="E113" s="34"/>
      <c r="F113" s="37">
        <f t="shared" si="6"/>
        <v>0</v>
      </c>
    </row>
    <row r="114" spans="1:6" ht="45">
      <c r="A114" s="15" t="s">
        <v>32</v>
      </c>
      <c r="B114" s="31" t="s">
        <v>177</v>
      </c>
      <c r="C114" s="33" t="s">
        <v>18</v>
      </c>
      <c r="D114" s="34">
        <v>1</v>
      </c>
      <c r="E114" s="34"/>
      <c r="F114" s="37">
        <f t="shared" si="6"/>
        <v>0</v>
      </c>
    </row>
    <row r="115" spans="1:6" ht="30">
      <c r="A115" s="15" t="s">
        <v>33</v>
      </c>
      <c r="B115" s="31" t="s">
        <v>178</v>
      </c>
      <c r="C115" s="33" t="s">
        <v>18</v>
      </c>
      <c r="D115" s="34">
        <v>1</v>
      </c>
      <c r="E115" s="34"/>
      <c r="F115" s="37">
        <f t="shared" si="6"/>
        <v>0</v>
      </c>
    </row>
    <row r="116" spans="1:6" ht="30">
      <c r="A116" s="15" t="s">
        <v>34</v>
      </c>
      <c r="B116" s="31" t="s">
        <v>179</v>
      </c>
      <c r="C116" s="33" t="s">
        <v>18</v>
      </c>
      <c r="D116" s="34">
        <v>1</v>
      </c>
      <c r="E116" s="34"/>
      <c r="F116" s="37">
        <f t="shared" si="6"/>
        <v>0</v>
      </c>
    </row>
    <row r="117" spans="1:6" ht="15">
      <c r="A117" s="15" t="s">
        <v>35</v>
      </c>
      <c r="B117" s="31" t="s">
        <v>180</v>
      </c>
      <c r="C117" s="33" t="s">
        <v>18</v>
      </c>
      <c r="D117" s="34">
        <v>2</v>
      </c>
      <c r="E117" s="37"/>
      <c r="F117" s="37">
        <f t="shared" si="6"/>
        <v>0</v>
      </c>
    </row>
    <row r="118" spans="1:6" ht="15">
      <c r="A118" s="15" t="s">
        <v>56</v>
      </c>
      <c r="B118" s="31" t="s">
        <v>181</v>
      </c>
      <c r="C118" s="33" t="s">
        <v>18</v>
      </c>
      <c r="D118" s="34">
        <v>4</v>
      </c>
      <c r="E118" s="37"/>
      <c r="F118" s="37">
        <f t="shared" si="6"/>
        <v>0</v>
      </c>
    </row>
    <row r="119" spans="1:6" ht="15">
      <c r="A119" s="15" t="s">
        <v>57</v>
      </c>
      <c r="B119" s="31" t="s">
        <v>182</v>
      </c>
      <c r="C119" s="33" t="s">
        <v>18</v>
      </c>
      <c r="D119" s="34">
        <v>1</v>
      </c>
      <c r="E119" s="37"/>
      <c r="F119" s="37">
        <f t="shared" si="6"/>
        <v>0</v>
      </c>
    </row>
    <row r="120" spans="1:6" ht="15.75">
      <c r="A120" s="81" t="s">
        <v>54</v>
      </c>
      <c r="B120" s="105" t="s">
        <v>291</v>
      </c>
      <c r="C120" s="106"/>
      <c r="D120" s="106"/>
      <c r="E120" s="106"/>
      <c r="F120" s="107"/>
    </row>
    <row r="121" spans="1:6" ht="45">
      <c r="A121" s="15" t="s">
        <v>23</v>
      </c>
      <c r="B121" s="31" t="s">
        <v>183</v>
      </c>
      <c r="C121" s="36" t="s">
        <v>18</v>
      </c>
      <c r="D121" s="34">
        <v>1</v>
      </c>
      <c r="E121" s="34"/>
      <c r="F121" s="37">
        <f aca="true" t="shared" si="7" ref="F121:F140">D121*E121</f>
        <v>0</v>
      </c>
    </row>
    <row r="122" spans="1:6" ht="45">
      <c r="A122" s="15" t="s">
        <v>40</v>
      </c>
      <c r="B122" s="31" t="s">
        <v>184</v>
      </c>
      <c r="C122" s="36" t="s">
        <v>18</v>
      </c>
      <c r="D122" s="34">
        <v>1</v>
      </c>
      <c r="E122" s="34"/>
      <c r="F122" s="37">
        <f t="shared" si="7"/>
        <v>0</v>
      </c>
    </row>
    <row r="123" spans="1:6" ht="30">
      <c r="A123" s="15" t="s">
        <v>41</v>
      </c>
      <c r="B123" s="31" t="s">
        <v>185</v>
      </c>
      <c r="C123" s="36" t="s">
        <v>18</v>
      </c>
      <c r="D123" s="34">
        <v>1</v>
      </c>
      <c r="E123" s="34"/>
      <c r="F123" s="37">
        <f t="shared" si="7"/>
        <v>0</v>
      </c>
    </row>
    <row r="124" spans="1:6" ht="30">
      <c r="A124" s="15" t="s">
        <v>42</v>
      </c>
      <c r="B124" s="31" t="s">
        <v>186</v>
      </c>
      <c r="C124" s="36" t="s">
        <v>187</v>
      </c>
      <c r="D124" s="34">
        <v>22</v>
      </c>
      <c r="E124" s="34"/>
      <c r="F124" s="37">
        <f t="shared" si="7"/>
        <v>0</v>
      </c>
    </row>
    <row r="125" spans="1:6" ht="15">
      <c r="A125" s="15" t="s">
        <v>59</v>
      </c>
      <c r="B125" s="31" t="s">
        <v>188</v>
      </c>
      <c r="C125" s="36" t="s">
        <v>18</v>
      </c>
      <c r="D125" s="34">
        <v>22</v>
      </c>
      <c r="E125" s="34"/>
      <c r="F125" s="37">
        <f t="shared" si="7"/>
        <v>0</v>
      </c>
    </row>
    <row r="126" spans="1:6" ht="15">
      <c r="A126" s="15" t="s">
        <v>60</v>
      </c>
      <c r="B126" s="31" t="s">
        <v>189</v>
      </c>
      <c r="C126" s="36" t="s">
        <v>18</v>
      </c>
      <c r="D126" s="34">
        <v>2</v>
      </c>
      <c r="E126" s="34"/>
      <c r="F126" s="37">
        <f t="shared" si="7"/>
        <v>0</v>
      </c>
    </row>
    <row r="127" spans="1:6" ht="15">
      <c r="A127" s="15" t="s">
        <v>68</v>
      </c>
      <c r="B127" s="31" t="s">
        <v>190</v>
      </c>
      <c r="C127" s="36" t="s">
        <v>18</v>
      </c>
      <c r="D127" s="34">
        <v>2</v>
      </c>
      <c r="E127" s="34"/>
      <c r="F127" s="37">
        <f t="shared" si="7"/>
        <v>0</v>
      </c>
    </row>
    <row r="128" spans="1:6" ht="30">
      <c r="A128" s="15" t="s">
        <v>69</v>
      </c>
      <c r="B128" s="31" t="s">
        <v>191</v>
      </c>
      <c r="C128" s="36" t="s">
        <v>18</v>
      </c>
      <c r="D128" s="34">
        <v>12</v>
      </c>
      <c r="E128" s="34"/>
      <c r="F128" s="37">
        <f t="shared" si="7"/>
        <v>0</v>
      </c>
    </row>
    <row r="129" spans="1:6" ht="45">
      <c r="A129" s="15" t="s">
        <v>70</v>
      </c>
      <c r="B129" s="31" t="s">
        <v>192</v>
      </c>
      <c r="C129" s="36" t="s">
        <v>187</v>
      </c>
      <c r="D129" s="34">
        <v>12</v>
      </c>
      <c r="E129" s="34"/>
      <c r="F129" s="37">
        <f t="shared" si="7"/>
        <v>0</v>
      </c>
    </row>
    <row r="130" spans="1:6" ht="30">
      <c r="A130" s="15" t="s">
        <v>155</v>
      </c>
      <c r="B130" s="31" t="s">
        <v>193</v>
      </c>
      <c r="C130" s="36" t="s">
        <v>18</v>
      </c>
      <c r="D130" s="34">
        <v>12</v>
      </c>
      <c r="E130" s="34"/>
      <c r="F130" s="37">
        <f t="shared" si="7"/>
        <v>0</v>
      </c>
    </row>
    <row r="131" spans="1:6" ht="30">
      <c r="A131" s="15" t="s">
        <v>156</v>
      </c>
      <c r="B131" s="31" t="s">
        <v>194</v>
      </c>
      <c r="C131" s="36" t="s">
        <v>187</v>
      </c>
      <c r="D131" s="34">
        <v>16</v>
      </c>
      <c r="E131" s="34"/>
      <c r="F131" s="37">
        <f t="shared" si="7"/>
        <v>0</v>
      </c>
    </row>
    <row r="132" spans="1:6" ht="30">
      <c r="A132" s="15" t="s">
        <v>157</v>
      </c>
      <c r="B132" s="32" t="s">
        <v>316</v>
      </c>
      <c r="C132" s="36" t="s">
        <v>18</v>
      </c>
      <c r="D132" s="34">
        <v>4</v>
      </c>
      <c r="E132" s="34"/>
      <c r="F132" s="37">
        <f t="shared" si="7"/>
        <v>0</v>
      </c>
    </row>
    <row r="133" spans="1:6" ht="30">
      <c r="A133" s="15" t="s">
        <v>158</v>
      </c>
      <c r="B133" s="31" t="s">
        <v>195</v>
      </c>
      <c r="C133" s="36" t="s">
        <v>18</v>
      </c>
      <c r="D133" s="34">
        <v>4</v>
      </c>
      <c r="E133" s="34"/>
      <c r="F133" s="37">
        <f t="shared" si="7"/>
        <v>0</v>
      </c>
    </row>
    <row r="134" spans="1:6" ht="15">
      <c r="A134" s="15" t="s">
        <v>159</v>
      </c>
      <c r="B134" s="31" t="s">
        <v>196</v>
      </c>
      <c r="C134" s="36" t="s">
        <v>18</v>
      </c>
      <c r="D134" s="34">
        <v>1</v>
      </c>
      <c r="E134" s="34"/>
      <c r="F134" s="37">
        <f t="shared" si="7"/>
        <v>0</v>
      </c>
    </row>
    <row r="135" spans="1:6" ht="30">
      <c r="A135" s="15" t="s">
        <v>161</v>
      </c>
      <c r="B135" s="31" t="s">
        <v>197</v>
      </c>
      <c r="C135" s="36" t="s">
        <v>18</v>
      </c>
      <c r="D135" s="34">
        <v>2</v>
      </c>
      <c r="E135" s="34"/>
      <c r="F135" s="37">
        <f t="shared" si="7"/>
        <v>0</v>
      </c>
    </row>
    <row r="136" spans="1:6" ht="15">
      <c r="A136" s="15" t="s">
        <v>164</v>
      </c>
      <c r="B136" s="31" t="s">
        <v>198</v>
      </c>
      <c r="C136" s="36" t="s">
        <v>18</v>
      </c>
      <c r="D136" s="34">
        <v>4</v>
      </c>
      <c r="E136" s="34"/>
      <c r="F136" s="37">
        <f t="shared" si="7"/>
        <v>0</v>
      </c>
    </row>
    <row r="137" spans="1:6" ht="30">
      <c r="A137" s="15" t="s">
        <v>165</v>
      </c>
      <c r="B137" s="31" t="s">
        <v>199</v>
      </c>
      <c r="C137" s="36" t="s">
        <v>18</v>
      </c>
      <c r="D137" s="34">
        <v>2</v>
      </c>
      <c r="E137" s="34"/>
      <c r="F137" s="37">
        <f t="shared" si="7"/>
        <v>0</v>
      </c>
    </row>
    <row r="138" spans="1:6" ht="15">
      <c r="A138" s="15" t="s">
        <v>200</v>
      </c>
      <c r="B138" s="31" t="s">
        <v>201</v>
      </c>
      <c r="C138" s="36" t="s">
        <v>18</v>
      </c>
      <c r="D138" s="34">
        <v>2</v>
      </c>
      <c r="E138" s="34"/>
      <c r="F138" s="37">
        <f t="shared" si="7"/>
        <v>0</v>
      </c>
    </row>
    <row r="139" spans="1:6" ht="15">
      <c r="A139" s="15" t="s">
        <v>202</v>
      </c>
      <c r="B139" s="31" t="s">
        <v>203</v>
      </c>
      <c r="C139" s="36" t="s">
        <v>18</v>
      </c>
      <c r="D139" s="34">
        <v>2</v>
      </c>
      <c r="E139" s="34"/>
      <c r="F139" s="37">
        <f t="shared" si="7"/>
        <v>0</v>
      </c>
    </row>
    <row r="140" spans="1:6" ht="15">
      <c r="A140" s="15" t="s">
        <v>204</v>
      </c>
      <c r="B140" s="31" t="s">
        <v>205</v>
      </c>
      <c r="C140" s="36" t="s">
        <v>18</v>
      </c>
      <c r="D140" s="34">
        <v>1</v>
      </c>
      <c r="E140" s="34"/>
      <c r="F140" s="37">
        <f t="shared" si="7"/>
        <v>0</v>
      </c>
    </row>
    <row r="141" spans="1:6" ht="15.75">
      <c r="A141" s="81" t="s">
        <v>86</v>
      </c>
      <c r="B141" s="105" t="s">
        <v>206</v>
      </c>
      <c r="C141" s="106"/>
      <c r="D141" s="106"/>
      <c r="E141" s="106"/>
      <c r="F141" s="107"/>
    </row>
    <row r="142" spans="1:6" ht="15">
      <c r="A142" s="15" t="s">
        <v>87</v>
      </c>
      <c r="B142" s="31" t="s">
        <v>207</v>
      </c>
      <c r="C142" s="36" t="s">
        <v>187</v>
      </c>
      <c r="D142" s="34">
        <v>860</v>
      </c>
      <c r="E142" s="66"/>
      <c r="F142" s="66">
        <f aca="true" t="shared" si="8" ref="F142:F188">D142*E142</f>
        <v>0</v>
      </c>
    </row>
    <row r="143" spans="1:6" ht="15">
      <c r="A143" s="15" t="s">
        <v>88</v>
      </c>
      <c r="B143" s="31" t="s">
        <v>208</v>
      </c>
      <c r="C143" s="36" t="s">
        <v>187</v>
      </c>
      <c r="D143" s="34">
        <v>30</v>
      </c>
      <c r="E143" s="66"/>
      <c r="F143" s="66">
        <f t="shared" si="8"/>
        <v>0</v>
      </c>
    </row>
    <row r="144" spans="1:6" ht="30">
      <c r="A144" s="15" t="s">
        <v>91</v>
      </c>
      <c r="B144" s="31" t="s">
        <v>209</v>
      </c>
      <c r="C144" s="36" t="s">
        <v>187</v>
      </c>
      <c r="D144" s="34">
        <v>680</v>
      </c>
      <c r="E144" s="66"/>
      <c r="F144" s="66">
        <f t="shared" si="8"/>
        <v>0</v>
      </c>
    </row>
    <row r="145" spans="1:6" ht="15">
      <c r="A145" s="15" t="s">
        <v>92</v>
      </c>
      <c r="B145" s="31" t="s">
        <v>210</v>
      </c>
      <c r="C145" s="36" t="s">
        <v>18</v>
      </c>
      <c r="D145" s="34">
        <v>160</v>
      </c>
      <c r="E145" s="66"/>
      <c r="F145" s="66">
        <f t="shared" si="8"/>
        <v>0</v>
      </c>
    </row>
    <row r="146" spans="1:6" ht="30">
      <c r="A146" s="15" t="s">
        <v>102</v>
      </c>
      <c r="B146" s="31" t="s">
        <v>211</v>
      </c>
      <c r="C146" s="36" t="s">
        <v>18</v>
      </c>
      <c r="D146" s="34">
        <v>47</v>
      </c>
      <c r="E146" s="66"/>
      <c r="F146" s="66">
        <f t="shared" si="8"/>
        <v>0</v>
      </c>
    </row>
    <row r="147" spans="1:6" ht="15">
      <c r="A147" s="15" t="s">
        <v>104</v>
      </c>
      <c r="B147" s="31" t="s">
        <v>212</v>
      </c>
      <c r="C147" s="36" t="s">
        <v>18</v>
      </c>
      <c r="D147" s="34">
        <v>5</v>
      </c>
      <c r="E147" s="66"/>
      <c r="F147" s="66">
        <f t="shared" si="8"/>
        <v>0</v>
      </c>
    </row>
    <row r="148" spans="1:6" ht="30">
      <c r="A148" s="15" t="s">
        <v>106</v>
      </c>
      <c r="B148" s="31" t="s">
        <v>213</v>
      </c>
      <c r="C148" s="36" t="s">
        <v>18</v>
      </c>
      <c r="D148" s="34">
        <v>4</v>
      </c>
      <c r="E148" s="66"/>
      <c r="F148" s="66">
        <f t="shared" si="8"/>
        <v>0</v>
      </c>
    </row>
    <row r="149" spans="1:6" ht="30">
      <c r="A149" s="15" t="s">
        <v>109</v>
      </c>
      <c r="B149" s="31" t="s">
        <v>214</v>
      </c>
      <c r="C149" s="36" t="s">
        <v>18</v>
      </c>
      <c r="D149" s="34">
        <v>1</v>
      </c>
      <c r="E149" s="66"/>
      <c r="F149" s="66">
        <f t="shared" si="8"/>
        <v>0</v>
      </c>
    </row>
    <row r="150" spans="1:6" ht="15">
      <c r="A150" s="15" t="s">
        <v>112</v>
      </c>
      <c r="B150" s="31" t="s">
        <v>215</v>
      </c>
      <c r="C150" s="36" t="s">
        <v>18</v>
      </c>
      <c r="D150" s="34">
        <v>1</v>
      </c>
      <c r="E150" s="66"/>
      <c r="F150" s="66">
        <f t="shared" si="8"/>
        <v>0</v>
      </c>
    </row>
    <row r="151" spans="1:6" ht="30">
      <c r="A151" s="15" t="s">
        <v>216</v>
      </c>
      <c r="B151" s="31" t="s">
        <v>217</v>
      </c>
      <c r="C151" s="36" t="s">
        <v>18</v>
      </c>
      <c r="D151" s="34">
        <v>1</v>
      </c>
      <c r="E151" s="66"/>
      <c r="F151" s="66">
        <f t="shared" si="8"/>
        <v>0</v>
      </c>
    </row>
    <row r="152" spans="1:6" ht="30">
      <c r="A152" s="15" t="s">
        <v>218</v>
      </c>
      <c r="B152" s="31" t="s">
        <v>219</v>
      </c>
      <c r="C152" s="36" t="s">
        <v>18</v>
      </c>
      <c r="D152" s="34">
        <v>1</v>
      </c>
      <c r="E152" s="66"/>
      <c r="F152" s="66">
        <f t="shared" si="8"/>
        <v>0</v>
      </c>
    </row>
    <row r="153" spans="1:6" ht="15">
      <c r="A153" s="15" t="s">
        <v>220</v>
      </c>
      <c r="B153" s="31" t="s">
        <v>221</v>
      </c>
      <c r="C153" s="36" t="s">
        <v>18</v>
      </c>
      <c r="D153" s="34">
        <v>1</v>
      </c>
      <c r="E153" s="66"/>
      <c r="F153" s="66">
        <f t="shared" si="8"/>
        <v>0</v>
      </c>
    </row>
    <row r="154" spans="1:6" ht="45">
      <c r="A154" s="15" t="s">
        <v>222</v>
      </c>
      <c r="B154" s="31" t="s">
        <v>223</v>
      </c>
      <c r="C154" s="36" t="s">
        <v>187</v>
      </c>
      <c r="D154" s="34">
        <f>D142-D144</f>
        <v>180</v>
      </c>
      <c r="E154" s="66"/>
      <c r="F154" s="66">
        <f t="shared" si="8"/>
        <v>0</v>
      </c>
    </row>
    <row r="155" spans="1:6" ht="15">
      <c r="A155" s="15" t="s">
        <v>224</v>
      </c>
      <c r="B155" s="31" t="s">
        <v>225</v>
      </c>
      <c r="C155" s="36" t="s">
        <v>18</v>
      </c>
      <c r="D155" s="34">
        <v>1</v>
      </c>
      <c r="E155" s="66"/>
      <c r="F155" s="66">
        <f t="shared" si="8"/>
        <v>0</v>
      </c>
    </row>
    <row r="156" spans="1:6" ht="15">
      <c r="A156" s="15" t="s">
        <v>226</v>
      </c>
      <c r="B156" s="31" t="s">
        <v>227</v>
      </c>
      <c r="C156" s="36" t="s">
        <v>18</v>
      </c>
      <c r="D156" s="34">
        <v>1</v>
      </c>
      <c r="E156" s="66"/>
      <c r="F156" s="66">
        <f t="shared" si="8"/>
        <v>0</v>
      </c>
    </row>
    <row r="157" spans="1:6" ht="15">
      <c r="A157" s="15" t="s">
        <v>228</v>
      </c>
      <c r="B157" s="31" t="s">
        <v>229</v>
      </c>
      <c r="C157" s="36" t="s">
        <v>18</v>
      </c>
      <c r="D157" s="34">
        <v>1</v>
      </c>
      <c r="E157" s="66"/>
      <c r="F157" s="66">
        <f t="shared" si="8"/>
        <v>0</v>
      </c>
    </row>
    <row r="158" spans="1:6" ht="15.75">
      <c r="A158" s="81" t="s">
        <v>230</v>
      </c>
      <c r="B158" s="105" t="s">
        <v>231</v>
      </c>
      <c r="C158" s="106"/>
      <c r="D158" s="106"/>
      <c r="E158" s="106"/>
      <c r="F158" s="107"/>
    </row>
    <row r="159" spans="1:6" ht="60">
      <c r="A159" s="15" t="s">
        <v>167</v>
      </c>
      <c r="B159" s="31" t="s">
        <v>232</v>
      </c>
      <c r="C159" s="36" t="s">
        <v>233</v>
      </c>
      <c r="D159" s="34">
        <v>39</v>
      </c>
      <c r="E159" s="34"/>
      <c r="F159" s="66">
        <f t="shared" si="8"/>
        <v>0</v>
      </c>
    </row>
    <row r="160" spans="1:6" ht="30">
      <c r="A160" s="15" t="s">
        <v>234</v>
      </c>
      <c r="B160" s="31" t="s">
        <v>235</v>
      </c>
      <c r="C160" s="36" t="s">
        <v>233</v>
      </c>
      <c r="D160" s="34">
        <v>5</v>
      </c>
      <c r="E160" s="34"/>
      <c r="F160" s="66">
        <f t="shared" si="8"/>
        <v>0</v>
      </c>
    </row>
    <row r="161" spans="1:6" ht="61.5" customHeight="1">
      <c r="A161" s="15" t="s">
        <v>236</v>
      </c>
      <c r="B161" s="31" t="s">
        <v>237</v>
      </c>
      <c r="C161" s="36" t="s">
        <v>233</v>
      </c>
      <c r="D161" s="34">
        <v>1</v>
      </c>
      <c r="E161" s="34"/>
      <c r="F161" s="66">
        <f t="shared" si="8"/>
        <v>0</v>
      </c>
    </row>
    <row r="162" spans="1:6" ht="30">
      <c r="A162" s="15" t="s">
        <v>238</v>
      </c>
      <c r="B162" s="31" t="s">
        <v>239</v>
      </c>
      <c r="C162" s="36" t="s">
        <v>233</v>
      </c>
      <c r="D162" s="34">
        <v>1</v>
      </c>
      <c r="E162" s="34"/>
      <c r="F162" s="66">
        <f t="shared" si="8"/>
        <v>0</v>
      </c>
    </row>
    <row r="163" spans="1:6" ht="30">
      <c r="A163" s="15" t="s">
        <v>240</v>
      </c>
      <c r="B163" s="31" t="s">
        <v>241</v>
      </c>
      <c r="C163" s="36" t="s">
        <v>233</v>
      </c>
      <c r="D163" s="34">
        <v>1</v>
      </c>
      <c r="E163" s="34"/>
      <c r="F163" s="66">
        <f t="shared" si="8"/>
        <v>0</v>
      </c>
    </row>
    <row r="164" spans="1:6" ht="60">
      <c r="A164" s="15" t="s">
        <v>242</v>
      </c>
      <c r="B164" s="31" t="s">
        <v>243</v>
      </c>
      <c r="C164" s="36" t="s">
        <v>233</v>
      </c>
      <c r="D164" s="34">
        <v>1</v>
      </c>
      <c r="E164" s="34"/>
      <c r="F164" s="66">
        <f t="shared" si="8"/>
        <v>0</v>
      </c>
    </row>
    <row r="165" spans="1:6" ht="45">
      <c r="A165" s="15" t="s">
        <v>244</v>
      </c>
      <c r="B165" s="32" t="s">
        <v>245</v>
      </c>
      <c r="C165" s="36" t="s">
        <v>233</v>
      </c>
      <c r="D165" s="34">
        <v>1</v>
      </c>
      <c r="E165" s="34"/>
      <c r="F165" s="66">
        <f t="shared" si="8"/>
        <v>0</v>
      </c>
    </row>
    <row r="166" spans="1:6" ht="30">
      <c r="A166" s="15" t="s">
        <v>246</v>
      </c>
      <c r="B166" s="31" t="s">
        <v>247</v>
      </c>
      <c r="C166" s="36" t="s">
        <v>233</v>
      </c>
      <c r="D166" s="34">
        <v>1</v>
      </c>
      <c r="E166" s="34"/>
      <c r="F166" s="66">
        <f t="shared" si="8"/>
        <v>0</v>
      </c>
    </row>
    <row r="167" spans="1:6" ht="30">
      <c r="A167" s="15" t="s">
        <v>248</v>
      </c>
      <c r="B167" s="31" t="s">
        <v>249</v>
      </c>
      <c r="C167" s="36" t="s">
        <v>233</v>
      </c>
      <c r="D167" s="34">
        <v>1</v>
      </c>
      <c r="E167" s="34"/>
      <c r="F167" s="66">
        <f t="shared" si="8"/>
        <v>0</v>
      </c>
    </row>
    <row r="168" spans="1:6" ht="30">
      <c r="A168" s="15" t="s">
        <v>250</v>
      </c>
      <c r="B168" s="31" t="s">
        <v>251</v>
      </c>
      <c r="C168" s="36" t="s">
        <v>233</v>
      </c>
      <c r="D168" s="34">
        <v>1</v>
      </c>
      <c r="E168" s="34"/>
      <c r="F168" s="66">
        <f t="shared" si="8"/>
        <v>0</v>
      </c>
    </row>
    <row r="169" spans="1:6" ht="30">
      <c r="A169" s="15" t="s">
        <v>252</v>
      </c>
      <c r="B169" s="31" t="s">
        <v>253</v>
      </c>
      <c r="C169" s="36" t="s">
        <v>233</v>
      </c>
      <c r="D169" s="34">
        <v>1</v>
      </c>
      <c r="E169" s="34"/>
      <c r="F169" s="66">
        <f t="shared" si="8"/>
        <v>0</v>
      </c>
    </row>
    <row r="170" spans="1:6" ht="30">
      <c r="A170" s="15" t="s">
        <v>254</v>
      </c>
      <c r="B170" s="31" t="s">
        <v>255</v>
      </c>
      <c r="C170" s="36" t="s">
        <v>233</v>
      </c>
      <c r="D170" s="34">
        <v>2</v>
      </c>
      <c r="E170" s="34"/>
      <c r="F170" s="66">
        <f t="shared" si="8"/>
        <v>0</v>
      </c>
    </row>
    <row r="171" spans="1:6" ht="30">
      <c r="A171" s="15" t="s">
        <v>256</v>
      </c>
      <c r="B171" s="31" t="s">
        <v>257</v>
      </c>
      <c r="C171" s="36" t="s">
        <v>233</v>
      </c>
      <c r="D171" s="34">
        <v>1</v>
      </c>
      <c r="E171" s="34"/>
      <c r="F171" s="66">
        <f t="shared" si="8"/>
        <v>0</v>
      </c>
    </row>
    <row r="172" spans="1:6" ht="21.75" customHeight="1">
      <c r="A172" s="15" t="s">
        <v>258</v>
      </c>
      <c r="B172" s="84" t="s">
        <v>259</v>
      </c>
      <c r="C172" s="36" t="s">
        <v>233</v>
      </c>
      <c r="D172" s="34">
        <v>1</v>
      </c>
      <c r="E172" s="34"/>
      <c r="F172" s="66">
        <f t="shared" si="8"/>
        <v>0</v>
      </c>
    </row>
    <row r="173" spans="1:6" ht="15">
      <c r="A173" s="15" t="s">
        <v>260</v>
      </c>
      <c r="B173" s="31" t="s">
        <v>261</v>
      </c>
      <c r="C173" s="36" t="s">
        <v>233</v>
      </c>
      <c r="D173" s="34">
        <v>12</v>
      </c>
      <c r="E173" s="34"/>
      <c r="F173" s="66">
        <f t="shared" si="8"/>
        <v>0</v>
      </c>
    </row>
    <row r="174" spans="1:6" ht="15">
      <c r="A174" s="15" t="s">
        <v>262</v>
      </c>
      <c r="B174" s="31" t="s">
        <v>263</v>
      </c>
      <c r="C174" s="36" t="s">
        <v>233</v>
      </c>
      <c r="D174" s="34">
        <v>7</v>
      </c>
      <c r="E174" s="34"/>
      <c r="F174" s="66">
        <f t="shared" si="8"/>
        <v>0</v>
      </c>
    </row>
    <row r="175" spans="1:6" ht="30">
      <c r="A175" s="15" t="s">
        <v>264</v>
      </c>
      <c r="B175" s="31" t="s">
        <v>265</v>
      </c>
      <c r="C175" s="36" t="s">
        <v>233</v>
      </c>
      <c r="D175" s="34">
        <v>2</v>
      </c>
      <c r="E175" s="34"/>
      <c r="F175" s="66">
        <f t="shared" si="8"/>
        <v>0</v>
      </c>
    </row>
    <row r="176" spans="1:6" ht="15">
      <c r="A176" s="15" t="s">
        <v>266</v>
      </c>
      <c r="B176" s="31" t="s">
        <v>267</v>
      </c>
      <c r="C176" s="36" t="s">
        <v>233</v>
      </c>
      <c r="D176" s="34">
        <v>1</v>
      </c>
      <c r="E176" s="34"/>
      <c r="F176" s="66">
        <f t="shared" si="8"/>
        <v>0</v>
      </c>
    </row>
    <row r="177" spans="1:6" ht="15">
      <c r="A177" s="15" t="s">
        <v>268</v>
      </c>
      <c r="B177" s="31" t="s">
        <v>269</v>
      </c>
      <c r="C177" s="36" t="s">
        <v>187</v>
      </c>
      <c r="D177" s="34">
        <v>450</v>
      </c>
      <c r="E177" s="34"/>
      <c r="F177" s="66">
        <f t="shared" si="8"/>
        <v>0</v>
      </c>
    </row>
    <row r="178" spans="1:6" ht="15">
      <c r="A178" s="15" t="s">
        <v>270</v>
      </c>
      <c r="B178" s="31" t="s">
        <v>271</v>
      </c>
      <c r="C178" s="36" t="s">
        <v>187</v>
      </c>
      <c r="D178" s="34">
        <v>50</v>
      </c>
      <c r="E178" s="34"/>
      <c r="F178" s="66">
        <f t="shared" si="8"/>
        <v>0</v>
      </c>
    </row>
    <row r="179" spans="1:6" ht="15">
      <c r="A179" s="15" t="s">
        <v>272</v>
      </c>
      <c r="B179" s="31" t="s">
        <v>273</v>
      </c>
      <c r="C179" s="36" t="s">
        <v>187</v>
      </c>
      <c r="D179" s="34">
        <v>450</v>
      </c>
      <c r="E179" s="34"/>
      <c r="F179" s="66">
        <f t="shared" si="8"/>
        <v>0</v>
      </c>
    </row>
    <row r="180" spans="1:6" ht="30">
      <c r="A180" s="15" t="s">
        <v>274</v>
      </c>
      <c r="B180" s="31" t="s">
        <v>275</v>
      </c>
      <c r="C180" s="36" t="s">
        <v>187</v>
      </c>
      <c r="D180" s="34">
        <v>400</v>
      </c>
      <c r="E180" s="34"/>
      <c r="F180" s="66">
        <f t="shared" si="8"/>
        <v>0</v>
      </c>
    </row>
    <row r="181" spans="1:6" ht="45">
      <c r="A181" s="15" t="s">
        <v>276</v>
      </c>
      <c r="B181" s="31" t="s">
        <v>223</v>
      </c>
      <c r="C181" s="36" t="s">
        <v>187</v>
      </c>
      <c r="D181" s="34">
        <v>50</v>
      </c>
      <c r="E181" s="34"/>
      <c r="F181" s="66">
        <f t="shared" si="8"/>
        <v>0</v>
      </c>
    </row>
    <row r="182" spans="1:6" ht="15">
      <c r="A182" s="15" t="s">
        <v>277</v>
      </c>
      <c r="B182" s="31" t="s">
        <v>278</v>
      </c>
      <c r="C182" s="36" t="s">
        <v>233</v>
      </c>
      <c r="D182" s="34">
        <v>39</v>
      </c>
      <c r="E182" s="34"/>
      <c r="F182" s="66">
        <f t="shared" si="8"/>
        <v>0</v>
      </c>
    </row>
    <row r="183" spans="1:6" ht="15">
      <c r="A183" s="15" t="s">
        <v>279</v>
      </c>
      <c r="B183" s="31" t="s">
        <v>280</v>
      </c>
      <c r="C183" s="36" t="s">
        <v>233</v>
      </c>
      <c r="D183" s="34">
        <v>39</v>
      </c>
      <c r="E183" s="34"/>
      <c r="F183" s="66">
        <f t="shared" si="8"/>
        <v>0</v>
      </c>
    </row>
    <row r="184" spans="1:6" ht="15">
      <c r="A184" s="15" t="s">
        <v>281</v>
      </c>
      <c r="B184" s="31" t="s">
        <v>282</v>
      </c>
      <c r="C184" s="36" t="s">
        <v>233</v>
      </c>
      <c r="D184" s="34">
        <v>1</v>
      </c>
      <c r="E184" s="34"/>
      <c r="F184" s="66">
        <f t="shared" si="8"/>
        <v>0</v>
      </c>
    </row>
    <row r="185" spans="1:6" ht="30">
      <c r="A185" s="15" t="s">
        <v>283</v>
      </c>
      <c r="B185" s="31" t="s">
        <v>284</v>
      </c>
      <c r="C185" s="36" t="s">
        <v>233</v>
      </c>
      <c r="D185" s="34">
        <v>1</v>
      </c>
      <c r="E185" s="34"/>
      <c r="F185" s="66">
        <f t="shared" si="8"/>
        <v>0</v>
      </c>
    </row>
    <row r="186" spans="1:6" ht="15">
      <c r="A186" s="15" t="s">
        <v>285</v>
      </c>
      <c r="B186" s="31" t="s">
        <v>286</v>
      </c>
      <c r="C186" s="36" t="s">
        <v>233</v>
      </c>
      <c r="D186" s="34">
        <v>2</v>
      </c>
      <c r="E186" s="34"/>
      <c r="F186" s="66">
        <f t="shared" si="8"/>
        <v>0</v>
      </c>
    </row>
    <row r="187" spans="1:6" ht="15">
      <c r="A187" s="15" t="s">
        <v>287</v>
      </c>
      <c r="B187" s="32" t="s">
        <v>288</v>
      </c>
      <c r="C187" s="36" t="s">
        <v>233</v>
      </c>
      <c r="D187" s="34">
        <v>1</v>
      </c>
      <c r="E187" s="34"/>
      <c r="F187" s="66">
        <f t="shared" si="8"/>
        <v>0</v>
      </c>
    </row>
    <row r="188" spans="1:6" ht="15">
      <c r="A188" s="15" t="s">
        <v>289</v>
      </c>
      <c r="B188" s="31" t="s">
        <v>290</v>
      </c>
      <c r="C188" s="36" t="s">
        <v>233</v>
      </c>
      <c r="D188" s="34">
        <v>1</v>
      </c>
      <c r="E188" s="34"/>
      <c r="F188" s="66">
        <f t="shared" si="8"/>
        <v>0</v>
      </c>
    </row>
    <row r="189" spans="1:6" ht="16.5" thickBot="1">
      <c r="A189" s="38"/>
      <c r="B189" s="67" t="s">
        <v>301</v>
      </c>
      <c r="C189" s="39"/>
      <c r="D189" s="39"/>
      <c r="E189" s="39"/>
      <c r="F189" s="40">
        <f>SUM(F100:F188)</f>
        <v>0</v>
      </c>
    </row>
    <row r="190" spans="1:6" s="7" customFormat="1" ht="28.5" customHeight="1" thickBot="1">
      <c r="A190" s="41"/>
      <c r="B190" s="101" t="s">
        <v>36</v>
      </c>
      <c r="C190" s="101"/>
      <c r="D190" s="101"/>
      <c r="E190" s="101"/>
      <c r="F190" s="101"/>
    </row>
    <row r="191" spans="1:6" s="7" customFormat="1" ht="15.75">
      <c r="A191" s="98" t="s">
        <v>142</v>
      </c>
      <c r="B191" s="99"/>
      <c r="C191" s="99"/>
      <c r="D191" s="99"/>
      <c r="E191" s="99"/>
      <c r="F191" s="100"/>
    </row>
    <row r="192" spans="1:6" s="7" customFormat="1" ht="45">
      <c r="A192" s="80" t="s">
        <v>8</v>
      </c>
      <c r="B192" s="64" t="s">
        <v>143</v>
      </c>
      <c r="C192" s="17" t="s">
        <v>18</v>
      </c>
      <c r="D192" s="68">
        <v>3</v>
      </c>
      <c r="E192" s="68"/>
      <c r="F192" s="69">
        <f>D192*E192</f>
        <v>0</v>
      </c>
    </row>
    <row r="193" spans="1:6" s="7" customFormat="1" ht="16.5" thickBot="1">
      <c r="A193" s="38"/>
      <c r="B193" s="67" t="s">
        <v>302</v>
      </c>
      <c r="C193" s="39"/>
      <c r="D193" s="39"/>
      <c r="E193" s="39"/>
      <c r="F193" s="40">
        <f>SUM(F191:F192)</f>
        <v>0</v>
      </c>
    </row>
    <row r="194" spans="1:7" ht="26.25" customHeight="1" thickBot="1">
      <c r="A194" s="41"/>
      <c r="B194" s="101" t="s">
        <v>78</v>
      </c>
      <c r="C194" s="101"/>
      <c r="D194" s="101"/>
      <c r="E194" s="101"/>
      <c r="F194" s="101"/>
      <c r="G194" s="2"/>
    </row>
    <row r="195" spans="1:7" ht="15.75">
      <c r="A195" s="98" t="s">
        <v>96</v>
      </c>
      <c r="B195" s="99"/>
      <c r="C195" s="99"/>
      <c r="D195" s="99"/>
      <c r="E195" s="99"/>
      <c r="F195" s="100"/>
      <c r="G195" s="2"/>
    </row>
    <row r="196" spans="1:7" ht="15.75">
      <c r="A196" s="14" t="s">
        <v>8</v>
      </c>
      <c r="B196" s="102" t="s">
        <v>97</v>
      </c>
      <c r="C196" s="103"/>
      <c r="D196" s="103"/>
      <c r="E196" s="103"/>
      <c r="F196" s="104"/>
      <c r="G196" s="2"/>
    </row>
    <row r="197" spans="1:7" ht="90">
      <c r="A197" s="15" t="s">
        <v>10</v>
      </c>
      <c r="B197" s="49" t="s">
        <v>98</v>
      </c>
      <c r="C197" s="50" t="s">
        <v>18</v>
      </c>
      <c r="D197" s="51">
        <v>3</v>
      </c>
      <c r="E197" s="25"/>
      <c r="F197" s="26">
        <f>D197*E197</f>
        <v>0</v>
      </c>
      <c r="G197" s="2"/>
    </row>
    <row r="198" spans="1:7" ht="90">
      <c r="A198" s="15" t="s">
        <v>12</v>
      </c>
      <c r="B198" s="49" t="s">
        <v>99</v>
      </c>
      <c r="C198" s="52" t="s">
        <v>18</v>
      </c>
      <c r="D198" s="53">
        <v>1</v>
      </c>
      <c r="E198" s="25"/>
      <c r="F198" s="26">
        <f aca="true" t="shared" si="9" ref="F198:F204">D198*E198</f>
        <v>0</v>
      </c>
      <c r="G198" s="2"/>
    </row>
    <row r="199" spans="1:7" ht="66" customHeight="1">
      <c r="A199" s="15" t="s">
        <v>13</v>
      </c>
      <c r="B199" s="54" t="s">
        <v>100</v>
      </c>
      <c r="C199" s="52" t="s">
        <v>18</v>
      </c>
      <c r="D199" s="53">
        <v>1</v>
      </c>
      <c r="E199" s="25"/>
      <c r="F199" s="26">
        <f t="shared" si="9"/>
        <v>0</v>
      </c>
      <c r="G199" s="2"/>
    </row>
    <row r="200" spans="1:7" ht="60" customHeight="1">
      <c r="A200" s="15" t="s">
        <v>14</v>
      </c>
      <c r="B200" s="54" t="s">
        <v>101</v>
      </c>
      <c r="C200" s="52" t="s">
        <v>18</v>
      </c>
      <c r="D200" s="53">
        <v>2</v>
      </c>
      <c r="E200" s="25"/>
      <c r="F200" s="26">
        <f t="shared" si="9"/>
        <v>0</v>
      </c>
      <c r="G200" s="2"/>
    </row>
    <row r="201" spans="1:7" ht="45">
      <c r="A201" s="15" t="s">
        <v>15</v>
      </c>
      <c r="B201" s="54" t="s">
        <v>103</v>
      </c>
      <c r="C201" s="52" t="s">
        <v>18</v>
      </c>
      <c r="D201" s="53">
        <v>6</v>
      </c>
      <c r="E201" s="25"/>
      <c r="F201" s="26">
        <f t="shared" si="9"/>
        <v>0</v>
      </c>
      <c r="G201" s="2"/>
    </row>
    <row r="202" spans="1:7" ht="45">
      <c r="A202" s="15" t="s">
        <v>16</v>
      </c>
      <c r="B202" s="54" t="s">
        <v>105</v>
      </c>
      <c r="C202" s="52" t="s">
        <v>18</v>
      </c>
      <c r="D202" s="53">
        <v>5</v>
      </c>
      <c r="E202" s="25"/>
      <c r="F202" s="26">
        <f t="shared" si="9"/>
        <v>0</v>
      </c>
      <c r="G202" s="2"/>
    </row>
    <row r="203" spans="1:7" ht="30">
      <c r="A203" s="15" t="s">
        <v>38</v>
      </c>
      <c r="B203" s="54" t="s">
        <v>107</v>
      </c>
      <c r="C203" s="52" t="s">
        <v>108</v>
      </c>
      <c r="D203" s="53">
        <v>185</v>
      </c>
      <c r="E203" s="25"/>
      <c r="F203" s="26">
        <f t="shared" si="9"/>
        <v>0</v>
      </c>
      <c r="G203" s="2"/>
    </row>
    <row r="204" spans="1:7" ht="30">
      <c r="A204" s="15" t="s">
        <v>80</v>
      </c>
      <c r="B204" s="54" t="s">
        <v>110</v>
      </c>
      <c r="C204" s="52" t="s">
        <v>108</v>
      </c>
      <c r="D204" s="53">
        <v>185</v>
      </c>
      <c r="E204" s="25"/>
      <c r="F204" s="26">
        <f t="shared" si="9"/>
        <v>0</v>
      </c>
      <c r="G204" s="2"/>
    </row>
    <row r="205" spans="1:7" ht="15.75" customHeight="1">
      <c r="A205" s="90" t="s">
        <v>111</v>
      </c>
      <c r="B205" s="91"/>
      <c r="C205" s="91"/>
      <c r="D205" s="91"/>
      <c r="E205" s="91"/>
      <c r="F205" s="44"/>
      <c r="G205" s="2"/>
    </row>
    <row r="206" spans="1:7" ht="45">
      <c r="A206" s="15" t="s">
        <v>293</v>
      </c>
      <c r="B206" s="32" t="s">
        <v>113</v>
      </c>
      <c r="C206" s="17" t="s">
        <v>18</v>
      </c>
      <c r="D206" s="55">
        <v>15</v>
      </c>
      <c r="E206" s="25"/>
      <c r="F206" s="26">
        <f>D206*E206</f>
        <v>0</v>
      </c>
      <c r="G206" s="2"/>
    </row>
    <row r="207" spans="1:7" ht="16.5" thickBot="1">
      <c r="A207" s="38"/>
      <c r="B207" s="67" t="s">
        <v>303</v>
      </c>
      <c r="C207" s="39"/>
      <c r="D207" s="39"/>
      <c r="E207" s="39"/>
      <c r="F207" s="40">
        <f>SUM(F197:F206)</f>
        <v>0</v>
      </c>
      <c r="G207" s="2"/>
    </row>
    <row r="208" spans="1:6" ht="16.5" customHeight="1" thickBot="1">
      <c r="A208" s="92"/>
      <c r="B208" s="93"/>
      <c r="C208" s="70"/>
      <c r="D208" s="114" t="s">
        <v>304</v>
      </c>
      <c r="E208" s="114"/>
      <c r="F208" s="71">
        <f>F66+F96+F189+F193+F207</f>
        <v>0</v>
      </c>
    </row>
    <row r="209" spans="1:6" ht="15.75">
      <c r="A209" s="94"/>
      <c r="B209" s="95"/>
      <c r="C209" s="72"/>
      <c r="D209" s="113" t="s">
        <v>317</v>
      </c>
      <c r="E209" s="113"/>
      <c r="F209" s="82">
        <f>F208*5/100</f>
        <v>0</v>
      </c>
    </row>
    <row r="210" spans="1:6" ht="15.75">
      <c r="A210" s="96"/>
      <c r="B210" s="97"/>
      <c r="C210" s="73"/>
      <c r="D210" s="114" t="s">
        <v>305</v>
      </c>
      <c r="E210" s="114"/>
      <c r="F210" s="83">
        <f>(F208+F209)*20/100</f>
        <v>0</v>
      </c>
    </row>
    <row r="211" spans="1:6" ht="15.75">
      <c r="A211" s="96" t="s">
        <v>306</v>
      </c>
      <c r="B211" s="97"/>
      <c r="C211" s="73"/>
      <c r="D211" s="114" t="s">
        <v>307</v>
      </c>
      <c r="E211" s="114"/>
      <c r="F211" s="83">
        <f>F208+F209+F210</f>
        <v>0</v>
      </c>
    </row>
    <row r="212" spans="1:5" ht="69" customHeight="1">
      <c r="A212" s="79"/>
      <c r="B212" s="3"/>
      <c r="C212" s="18"/>
      <c r="D212" s="4"/>
      <c r="E212" s="5"/>
    </row>
    <row r="213" spans="1:6" ht="29.25" customHeight="1">
      <c r="A213" s="89" t="s">
        <v>321</v>
      </c>
      <c r="B213" s="3"/>
      <c r="C213" s="18"/>
      <c r="D213" s="89" t="s">
        <v>322</v>
      </c>
      <c r="F213" s="85"/>
    </row>
    <row r="214" ht="15">
      <c r="D214" s="89" t="s">
        <v>323</v>
      </c>
    </row>
  </sheetData>
  <sheetProtection/>
  <mergeCells count="39">
    <mergeCell ref="A1:F1"/>
    <mergeCell ref="A2:B2"/>
    <mergeCell ref="C2:F2"/>
    <mergeCell ref="A3:B3"/>
    <mergeCell ref="C3:F3"/>
    <mergeCell ref="A4:F4"/>
    <mergeCell ref="A56:D56"/>
    <mergeCell ref="A211:B211"/>
    <mergeCell ref="D209:E209"/>
    <mergeCell ref="D210:E210"/>
    <mergeCell ref="D208:E208"/>
    <mergeCell ref="D211:E211"/>
    <mergeCell ref="A60:E60"/>
    <mergeCell ref="B7:F7"/>
    <mergeCell ref="A19:D19"/>
    <mergeCell ref="A27:E27"/>
    <mergeCell ref="A36:D36"/>
    <mergeCell ref="A40:E40"/>
    <mergeCell ref="A8:F8"/>
    <mergeCell ref="B9:F9"/>
    <mergeCell ref="A14:E14"/>
    <mergeCell ref="B120:F120"/>
    <mergeCell ref="B67:F67"/>
    <mergeCell ref="A63:E63"/>
    <mergeCell ref="B141:F141"/>
    <mergeCell ref="B158:F158"/>
    <mergeCell ref="B190:F190"/>
    <mergeCell ref="B97:F97"/>
    <mergeCell ref="A98:D98"/>
    <mergeCell ref="B99:F99"/>
    <mergeCell ref="B111:F111"/>
    <mergeCell ref="A205:E205"/>
    <mergeCell ref="A208:B208"/>
    <mergeCell ref="A209:B209"/>
    <mergeCell ref="A210:B210"/>
    <mergeCell ref="A191:F191"/>
    <mergeCell ref="B194:F194"/>
    <mergeCell ref="A195:F195"/>
    <mergeCell ref="B196:F196"/>
  </mergeCells>
  <printOptions/>
  <pageMargins left="0.8267716535433072" right="0.5511811023622047" top="0.7480314960629921" bottom="0.7480314960629921" header="0.31496062992125984" footer="0.31496062992125984"/>
  <pageSetup fitToHeight="0" fitToWidth="1" horizontalDpi="1200" verticalDpi="12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ani_322</cp:lastModifiedBy>
  <cp:lastPrinted>2018-11-29T12:25:48Z</cp:lastPrinted>
  <dcterms:created xsi:type="dcterms:W3CDTF">2013-06-16T15:23:25Z</dcterms:created>
  <dcterms:modified xsi:type="dcterms:W3CDTF">2019-04-08T08:34:56Z</dcterms:modified>
  <cp:category/>
  <cp:version/>
  <cp:contentType/>
  <cp:contentStatus/>
</cp:coreProperties>
</file>